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730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C:\Users\Cliente\Dropbox\PACOTE EQUISA\Equisa - Página\DOE - Planejamento Experimentos\"/>
    </mc:Choice>
  </mc:AlternateContent>
  <bookViews>
    <workbookView xWindow="0" yWindow="0" windowWidth="20490" windowHeight="7530" xr2:uid="{00000000-000D-0000-FFFF-FFFF00000000}"/>
  </bookViews>
  <sheets>
    <sheet name="Plan1" sheetId="2" r:id="rId1"/>
    <sheet name="Dados 1" sheetId="1" r:id="rId2"/>
  </sheets>
  <externalReferences>
    <externalReference r:id="rId3"/>
  </externalReferenc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45" i="2" l="1"/>
  <c r="BZ45" i="2"/>
  <c r="CA45" i="2"/>
  <c r="CB45" i="2"/>
  <c r="CO32" i="2" s="1"/>
  <c r="CC45" i="2"/>
  <c r="CD45" i="2"/>
  <c r="CE45" i="2"/>
  <c r="BY46" i="2"/>
  <c r="CO33" i="2" s="1"/>
  <c r="BZ46" i="2"/>
  <c r="CA46" i="2"/>
  <c r="CB46" i="2"/>
  <c r="CC46" i="2"/>
  <c r="CD46" i="2"/>
  <c r="CE46" i="2"/>
  <c r="BY47" i="2"/>
  <c r="BZ47" i="2"/>
  <c r="CO34" i="2" s="1"/>
  <c r="CA47" i="2"/>
  <c r="CB47" i="2"/>
  <c r="CC47" i="2"/>
  <c r="CD47" i="2"/>
  <c r="CE47" i="2"/>
  <c r="BY48" i="2"/>
  <c r="BZ48" i="2"/>
  <c r="CA48" i="2"/>
  <c r="CB48" i="2"/>
  <c r="CC48" i="2"/>
  <c r="CD48" i="2"/>
  <c r="CE48" i="2"/>
  <c r="CO35" i="2" s="1"/>
  <c r="BY49" i="2"/>
  <c r="BZ49" i="2"/>
  <c r="CA49" i="2"/>
  <c r="CB49" i="2"/>
  <c r="CO36" i="2" s="1"/>
  <c r="CC49" i="2"/>
  <c r="CD49" i="2"/>
  <c r="CE49" i="2"/>
  <c r="BY50" i="2"/>
  <c r="CO37" i="2" s="1"/>
  <c r="BZ50" i="2"/>
  <c r="CA50" i="2"/>
  <c r="CB50" i="2"/>
  <c r="CC50" i="2"/>
  <c r="CD50" i="2"/>
  <c r="CE50" i="2"/>
  <c r="BY51" i="2"/>
  <c r="BZ51" i="2"/>
  <c r="CO38" i="2" s="1"/>
  <c r="CA51" i="2"/>
  <c r="CB51" i="2"/>
  <c r="CC51" i="2"/>
  <c r="CD51" i="2"/>
  <c r="CE51" i="2"/>
  <c r="BY52" i="2"/>
  <c r="BZ52" i="2"/>
  <c r="CA52" i="2"/>
  <c r="CB52" i="2"/>
  <c r="CC52" i="2"/>
  <c r="CD52" i="2"/>
  <c r="CE52" i="2"/>
  <c r="CO39" i="2" s="1"/>
  <c r="BY53" i="2"/>
  <c r="BZ53" i="2"/>
  <c r="CA53" i="2"/>
  <c r="CB53" i="2"/>
  <c r="CO40" i="2" s="1"/>
  <c r="CC53" i="2"/>
  <c r="CD53" i="2"/>
  <c r="CE53" i="2"/>
  <c r="BY54" i="2"/>
  <c r="CO41" i="2" s="1"/>
  <c r="BZ54" i="2"/>
  <c r="CA54" i="2"/>
  <c r="CB54" i="2"/>
  <c r="CC54" i="2"/>
  <c r="CD54" i="2"/>
  <c r="CE54" i="2"/>
  <c r="BY55" i="2"/>
  <c r="CO42" i="2" s="1"/>
  <c r="BZ55" i="2"/>
  <c r="CA55" i="2"/>
  <c r="CB55" i="2"/>
  <c r="CC55" i="2"/>
  <c r="CD55" i="2"/>
  <c r="CE55" i="2"/>
  <c r="BY56" i="2"/>
  <c r="BZ56" i="2"/>
  <c r="CA56" i="2"/>
  <c r="CB56" i="2"/>
  <c r="CC56" i="2"/>
  <c r="CD56" i="2"/>
  <c r="CE56" i="2"/>
  <c r="CO43" i="2" s="1"/>
  <c r="BY57" i="2"/>
  <c r="BZ57" i="2"/>
  <c r="CA57" i="2"/>
  <c r="CB57" i="2"/>
  <c r="CC57" i="2"/>
  <c r="CD57" i="2"/>
  <c r="CE57" i="2"/>
  <c r="CO44" i="2" s="1"/>
  <c r="BY58" i="2"/>
  <c r="CO45" i="2" s="1"/>
  <c r="BZ58" i="2"/>
  <c r="CA58" i="2"/>
  <c r="CB58" i="2"/>
  <c r="CC58" i="2"/>
  <c r="CD58" i="2"/>
  <c r="CE58" i="2"/>
  <c r="BY59" i="2"/>
  <c r="CO46" i="2" s="1"/>
  <c r="BZ59" i="2"/>
  <c r="CA59" i="2"/>
  <c r="CB59" i="2"/>
  <c r="CC59" i="2"/>
  <c r="CD59" i="2"/>
  <c r="CE59" i="2"/>
  <c r="BY60" i="2"/>
  <c r="BZ60" i="2"/>
  <c r="CA60" i="2"/>
  <c r="CB60" i="2"/>
  <c r="CC60" i="2"/>
  <c r="CD60" i="2"/>
  <c r="CE60" i="2"/>
  <c r="CO47" i="2" s="1"/>
  <c r="BY61" i="2"/>
  <c r="BZ61" i="2"/>
  <c r="CA61" i="2"/>
  <c r="CB61" i="2"/>
  <c r="CC61" i="2"/>
  <c r="CD61" i="2"/>
  <c r="CE61" i="2"/>
  <c r="CO48" i="2" s="1"/>
  <c r="BY62" i="2"/>
  <c r="CO49" i="2" s="1"/>
  <c r="BZ62" i="2"/>
  <c r="CA62" i="2"/>
  <c r="CB62" i="2"/>
  <c r="CC62" i="2"/>
  <c r="CD62" i="2"/>
  <c r="CE62" i="2"/>
  <c r="BY63" i="2"/>
  <c r="CO50" i="2" s="1"/>
  <c r="BZ63" i="2"/>
  <c r="CA63" i="2"/>
  <c r="CB63" i="2"/>
  <c r="CC63" i="2"/>
  <c r="CD63" i="2"/>
  <c r="CE63" i="2"/>
  <c r="BY64" i="2"/>
  <c r="BZ64" i="2"/>
  <c r="CA64" i="2"/>
  <c r="CB64" i="2"/>
  <c r="CC64" i="2"/>
  <c r="CD64" i="2"/>
  <c r="CE64" i="2"/>
  <c r="CO51" i="2" s="1"/>
  <c r="BY65" i="2"/>
  <c r="BZ65" i="2"/>
  <c r="CA65" i="2"/>
  <c r="CB65" i="2"/>
  <c r="CC65" i="2"/>
  <c r="CD65" i="2"/>
  <c r="CE65" i="2"/>
  <c r="CO52" i="2" s="1"/>
  <c r="BY66" i="2"/>
  <c r="CO53" i="2" s="1"/>
  <c r="BZ66" i="2"/>
  <c r="CA66" i="2"/>
  <c r="CB66" i="2"/>
  <c r="CC66" i="2"/>
  <c r="CD66" i="2"/>
  <c r="CE66" i="2"/>
  <c r="BY67" i="2"/>
  <c r="CO54" i="2" s="1"/>
  <c r="BZ67" i="2"/>
  <c r="CA67" i="2"/>
  <c r="CB67" i="2"/>
  <c r="CC67" i="2"/>
  <c r="CD67" i="2"/>
  <c r="CE67" i="2"/>
  <c r="BY68" i="2"/>
  <c r="BZ68" i="2"/>
  <c r="CA68" i="2"/>
  <c r="CB68" i="2"/>
  <c r="CC68" i="2"/>
  <c r="CD68" i="2"/>
  <c r="CE68" i="2"/>
  <c r="CO55" i="2" s="1"/>
  <c r="BY69" i="2"/>
  <c r="BZ69" i="2"/>
  <c r="CA69" i="2"/>
  <c r="CB69" i="2"/>
  <c r="CC69" i="2"/>
  <c r="CD69" i="2"/>
  <c r="CE69" i="2"/>
  <c r="CO56" i="2" s="1"/>
  <c r="BY70" i="2"/>
  <c r="CO57" i="2" s="1"/>
  <c r="BZ70" i="2"/>
  <c r="CA70" i="2"/>
  <c r="CB70" i="2"/>
  <c r="CC70" i="2"/>
  <c r="CD70" i="2"/>
  <c r="CE70" i="2"/>
  <c r="BY71" i="2"/>
  <c r="CO58" i="2" s="1"/>
  <c r="BZ71" i="2"/>
  <c r="CA71" i="2"/>
  <c r="CB71" i="2"/>
  <c r="CC71" i="2"/>
  <c r="CD71" i="2"/>
  <c r="CE71" i="2"/>
  <c r="BY72" i="2"/>
  <c r="BZ72" i="2"/>
  <c r="CA72" i="2"/>
  <c r="CB72" i="2"/>
  <c r="CC72" i="2"/>
  <c r="CD72" i="2"/>
  <c r="CE72" i="2"/>
  <c r="CO59" i="2" s="1"/>
  <c r="BY73" i="2"/>
  <c r="BZ73" i="2"/>
  <c r="CA73" i="2"/>
  <c r="CB73" i="2"/>
  <c r="CC73" i="2"/>
  <c r="CD73" i="2"/>
  <c r="CE73" i="2"/>
  <c r="CO60" i="2" s="1"/>
  <c r="BY74" i="2"/>
  <c r="CO61" i="2" s="1"/>
  <c r="BZ74" i="2"/>
  <c r="CA74" i="2"/>
  <c r="CB74" i="2"/>
  <c r="CC74" i="2"/>
  <c r="CD74" i="2"/>
  <c r="CE74" i="2"/>
  <c r="BY75" i="2"/>
  <c r="CO62" i="2" s="1"/>
  <c r="BZ75" i="2"/>
  <c r="CA75" i="2"/>
  <c r="CB75" i="2"/>
  <c r="CC75" i="2"/>
  <c r="CD75" i="2"/>
  <c r="CE75" i="2"/>
  <c r="BY76" i="2"/>
  <c r="BZ76" i="2"/>
  <c r="CA76" i="2"/>
  <c r="CB76" i="2"/>
  <c r="CC76" i="2"/>
  <c r="CD76" i="2"/>
  <c r="CE76" i="2"/>
  <c r="CO63" i="2" s="1"/>
  <c r="BY77" i="2"/>
  <c r="BZ77" i="2"/>
  <c r="CA77" i="2"/>
  <c r="CB77" i="2"/>
  <c r="CC77" i="2"/>
  <c r="CD77" i="2"/>
  <c r="CE77" i="2"/>
  <c r="CO64" i="2" s="1"/>
  <c r="BY78" i="2"/>
  <c r="CO65" i="2" s="1"/>
  <c r="BZ78" i="2"/>
  <c r="CA78" i="2"/>
  <c r="CB78" i="2"/>
  <c r="CC78" i="2"/>
  <c r="CD78" i="2"/>
  <c r="CE78" i="2"/>
  <c r="CD44" i="2"/>
  <c r="CD43" i="2"/>
  <c r="CD42" i="2"/>
  <c r="CD41" i="2"/>
  <c r="CD40" i="2"/>
  <c r="CD39" i="2"/>
  <c r="CD38" i="2"/>
  <c r="CD37" i="2"/>
  <c r="CD36" i="2"/>
  <c r="CD35" i="2"/>
  <c r="CD34" i="2"/>
  <c r="CD33" i="2"/>
  <c r="CD32" i="2"/>
  <c r="CD31" i="2"/>
  <c r="CD30" i="2"/>
  <c r="CD29" i="2"/>
  <c r="CD28" i="2"/>
  <c r="CD27" i="2"/>
  <c r="CD26" i="2"/>
  <c r="CD25" i="2"/>
  <c r="CD24" i="2"/>
  <c r="CD23" i="2"/>
  <c r="CD22" i="2"/>
  <c r="CD21" i="2"/>
  <c r="CC44" i="2"/>
  <c r="CB44" i="2"/>
  <c r="CA44" i="2"/>
  <c r="BZ44" i="2"/>
  <c r="BY44" i="2"/>
  <c r="CC43" i="2"/>
  <c r="CB43" i="2"/>
  <c r="CA43" i="2"/>
  <c r="BZ43" i="2"/>
  <c r="BY43" i="2"/>
  <c r="CC42" i="2"/>
  <c r="CB42" i="2"/>
  <c r="CA42" i="2"/>
  <c r="BZ42" i="2"/>
  <c r="BY42" i="2"/>
  <c r="CC41" i="2"/>
  <c r="CB41" i="2"/>
  <c r="CA41" i="2"/>
  <c r="BZ41" i="2"/>
  <c r="BY41" i="2"/>
  <c r="CC40" i="2"/>
  <c r="CB40" i="2"/>
  <c r="CA40" i="2"/>
  <c r="BZ40" i="2"/>
  <c r="BY40" i="2"/>
  <c r="CC39" i="2"/>
  <c r="CB39" i="2"/>
  <c r="CA39" i="2"/>
  <c r="BZ39" i="2"/>
  <c r="BY39" i="2"/>
  <c r="CC38" i="2"/>
  <c r="CB38" i="2"/>
  <c r="CA38" i="2"/>
  <c r="BZ38" i="2"/>
  <c r="BY38" i="2"/>
  <c r="CC37" i="2"/>
  <c r="CB37" i="2"/>
  <c r="CA37" i="2"/>
  <c r="BZ37" i="2"/>
  <c r="BY37" i="2"/>
  <c r="CC36" i="2"/>
  <c r="CB36" i="2"/>
  <c r="CA36" i="2"/>
  <c r="BZ36" i="2"/>
  <c r="BY36" i="2"/>
  <c r="CC35" i="2"/>
  <c r="CB35" i="2"/>
  <c r="CA35" i="2"/>
  <c r="BZ35" i="2"/>
  <c r="BY35" i="2"/>
  <c r="CC34" i="2"/>
  <c r="CB34" i="2"/>
  <c r="CA34" i="2"/>
  <c r="BZ34" i="2"/>
  <c r="BY34" i="2"/>
  <c r="CC33" i="2"/>
  <c r="CB33" i="2"/>
  <c r="CA33" i="2"/>
  <c r="BZ33" i="2"/>
  <c r="BY33" i="2"/>
  <c r="CC32" i="2"/>
  <c r="CB32" i="2"/>
  <c r="CA32" i="2"/>
  <c r="BZ32" i="2"/>
  <c r="BY32" i="2"/>
  <c r="CC31" i="2"/>
  <c r="CB31" i="2"/>
  <c r="CA31" i="2"/>
  <c r="BZ31" i="2"/>
  <c r="BY31" i="2"/>
  <c r="CC30" i="2"/>
  <c r="CB30" i="2"/>
  <c r="CA30" i="2"/>
  <c r="BZ30" i="2"/>
  <c r="BY30" i="2"/>
  <c r="CC29" i="2"/>
  <c r="CB29" i="2"/>
  <c r="CA29" i="2"/>
  <c r="BZ29" i="2"/>
  <c r="BY29" i="2"/>
  <c r="CC28" i="2"/>
  <c r="CB28" i="2"/>
  <c r="CA28" i="2"/>
  <c r="BZ28" i="2"/>
  <c r="BY28" i="2"/>
  <c r="CC27" i="2"/>
  <c r="CB27" i="2"/>
  <c r="CA27" i="2"/>
  <c r="BZ27" i="2"/>
  <c r="BY27" i="2"/>
  <c r="CC26" i="2"/>
  <c r="CB26" i="2"/>
  <c r="CA26" i="2"/>
  <c r="BZ26" i="2"/>
  <c r="BY26" i="2"/>
  <c r="CC25" i="2"/>
  <c r="CB25" i="2"/>
  <c r="CA25" i="2"/>
  <c r="BZ25" i="2"/>
  <c r="BY25" i="2"/>
  <c r="CC24" i="2"/>
  <c r="CB24" i="2"/>
  <c r="CA24" i="2"/>
  <c r="BZ24" i="2"/>
  <c r="BY24" i="2"/>
  <c r="CC23" i="2"/>
  <c r="CB23" i="2"/>
  <c r="CA23" i="2"/>
  <c r="BZ23" i="2"/>
  <c r="BY23" i="2"/>
  <c r="CC22" i="2"/>
  <c r="CB22" i="2"/>
  <c r="CA22" i="2"/>
  <c r="BZ22" i="2"/>
  <c r="BY22" i="2"/>
  <c r="BY21" i="2"/>
  <c r="BZ21" i="2"/>
  <c r="CN65" i="2"/>
  <c r="CL65" i="2"/>
  <c r="CK65" i="2"/>
  <c r="CJ65" i="2"/>
  <c r="CI65" i="2"/>
  <c r="CH65" i="2"/>
  <c r="CG65" i="2"/>
  <c r="CN64" i="2"/>
  <c r="CL64" i="2"/>
  <c r="CK64" i="2"/>
  <c r="CJ64" i="2"/>
  <c r="CI64" i="2"/>
  <c r="CH64" i="2"/>
  <c r="CG64" i="2"/>
  <c r="CN63" i="2"/>
  <c r="CL63" i="2"/>
  <c r="CK63" i="2"/>
  <c r="CJ63" i="2"/>
  <c r="CI63" i="2"/>
  <c r="CH63" i="2"/>
  <c r="CG63" i="2"/>
  <c r="CN62" i="2"/>
  <c r="CL62" i="2"/>
  <c r="CK62" i="2"/>
  <c r="CJ62" i="2"/>
  <c r="CI62" i="2"/>
  <c r="CH62" i="2"/>
  <c r="CG62" i="2"/>
  <c r="CN61" i="2"/>
  <c r="CL61" i="2"/>
  <c r="CK61" i="2"/>
  <c r="CJ61" i="2"/>
  <c r="CI61" i="2"/>
  <c r="CH61" i="2"/>
  <c r="CG61" i="2"/>
  <c r="CN60" i="2"/>
  <c r="CL60" i="2"/>
  <c r="CK60" i="2"/>
  <c r="CJ60" i="2"/>
  <c r="CI60" i="2"/>
  <c r="CH60" i="2"/>
  <c r="CG60" i="2"/>
  <c r="CN59" i="2"/>
  <c r="CL59" i="2"/>
  <c r="CK59" i="2"/>
  <c r="CJ59" i="2"/>
  <c r="CI59" i="2"/>
  <c r="CH59" i="2"/>
  <c r="CG59" i="2"/>
  <c r="CN58" i="2"/>
  <c r="CL58" i="2"/>
  <c r="CK58" i="2"/>
  <c r="CJ58" i="2"/>
  <c r="CI58" i="2"/>
  <c r="CH58" i="2"/>
  <c r="CG58" i="2"/>
  <c r="CN57" i="2"/>
  <c r="CL57" i="2"/>
  <c r="CK57" i="2"/>
  <c r="CJ57" i="2"/>
  <c r="CI57" i="2"/>
  <c r="CH57" i="2"/>
  <c r="CG57" i="2"/>
  <c r="CN56" i="2"/>
  <c r="CL56" i="2"/>
  <c r="CK56" i="2"/>
  <c r="CJ56" i="2"/>
  <c r="CI56" i="2"/>
  <c r="CH56" i="2"/>
  <c r="CG56" i="2"/>
  <c r="CN55" i="2"/>
  <c r="CL55" i="2"/>
  <c r="CK55" i="2"/>
  <c r="CJ55" i="2"/>
  <c r="CI55" i="2"/>
  <c r="CH55" i="2"/>
  <c r="CG55" i="2"/>
  <c r="CN54" i="2"/>
  <c r="CL54" i="2"/>
  <c r="CK54" i="2"/>
  <c r="CJ54" i="2"/>
  <c r="CI54" i="2"/>
  <c r="CH54" i="2"/>
  <c r="CG54" i="2"/>
  <c r="CN53" i="2"/>
  <c r="CL53" i="2"/>
  <c r="CK53" i="2"/>
  <c r="CJ53" i="2"/>
  <c r="CI53" i="2"/>
  <c r="CH53" i="2"/>
  <c r="CG53" i="2"/>
  <c r="CN52" i="2"/>
  <c r="CL52" i="2"/>
  <c r="CK52" i="2"/>
  <c r="CJ52" i="2"/>
  <c r="CI52" i="2"/>
  <c r="CH52" i="2"/>
  <c r="CG52" i="2"/>
  <c r="CN51" i="2"/>
  <c r="CL51" i="2"/>
  <c r="CK51" i="2"/>
  <c r="CJ51" i="2"/>
  <c r="CI51" i="2"/>
  <c r="CH51" i="2"/>
  <c r="CG51" i="2"/>
  <c r="CN50" i="2"/>
  <c r="CL50" i="2"/>
  <c r="CK50" i="2"/>
  <c r="CJ50" i="2"/>
  <c r="CI50" i="2"/>
  <c r="CH50" i="2"/>
  <c r="CG50" i="2"/>
  <c r="CN49" i="2"/>
  <c r="CL49" i="2"/>
  <c r="CK49" i="2"/>
  <c r="CJ49" i="2"/>
  <c r="CI49" i="2"/>
  <c r="CH49" i="2"/>
  <c r="CG49" i="2"/>
  <c r="CN48" i="2"/>
  <c r="CL48" i="2"/>
  <c r="CK48" i="2"/>
  <c r="CJ48" i="2"/>
  <c r="CI48" i="2"/>
  <c r="CH48" i="2"/>
  <c r="CG48" i="2"/>
  <c r="CN47" i="2"/>
  <c r="CL47" i="2"/>
  <c r="CK47" i="2"/>
  <c r="CJ47" i="2"/>
  <c r="CI47" i="2"/>
  <c r="CH47" i="2"/>
  <c r="CG47" i="2"/>
  <c r="CN46" i="2"/>
  <c r="CL46" i="2"/>
  <c r="CK46" i="2"/>
  <c r="CJ46" i="2"/>
  <c r="CI46" i="2"/>
  <c r="CH46" i="2"/>
  <c r="CG46" i="2"/>
  <c r="CN45" i="2"/>
  <c r="CL45" i="2"/>
  <c r="CK45" i="2"/>
  <c r="CJ45" i="2"/>
  <c r="CI45" i="2"/>
  <c r="CH45" i="2"/>
  <c r="CG45" i="2"/>
  <c r="CN44" i="2"/>
  <c r="CL44" i="2"/>
  <c r="CK44" i="2"/>
  <c r="CJ44" i="2"/>
  <c r="CI44" i="2"/>
  <c r="CH44" i="2"/>
  <c r="CG44" i="2"/>
  <c r="CN43" i="2"/>
  <c r="CL43" i="2"/>
  <c r="CK43" i="2"/>
  <c r="CJ43" i="2"/>
  <c r="CI43" i="2"/>
  <c r="CH43" i="2"/>
  <c r="CG43" i="2"/>
  <c r="CN42" i="2"/>
  <c r="CL42" i="2"/>
  <c r="CK42" i="2"/>
  <c r="CJ42" i="2"/>
  <c r="CI42" i="2"/>
  <c r="CH42" i="2"/>
  <c r="CG42" i="2"/>
  <c r="CN41" i="2"/>
  <c r="CL41" i="2"/>
  <c r="CK41" i="2"/>
  <c r="CJ41" i="2"/>
  <c r="CI41" i="2"/>
  <c r="CH41" i="2"/>
  <c r="CG41" i="2"/>
  <c r="CN40" i="2"/>
  <c r="CL40" i="2"/>
  <c r="CK40" i="2"/>
  <c r="CJ40" i="2"/>
  <c r="CI40" i="2"/>
  <c r="CH40" i="2"/>
  <c r="CG40" i="2"/>
  <c r="CN39" i="2"/>
  <c r="CL39" i="2"/>
  <c r="CK39" i="2"/>
  <c r="CJ39" i="2"/>
  <c r="CI39" i="2"/>
  <c r="CH39" i="2"/>
  <c r="CG39" i="2"/>
  <c r="CN38" i="2"/>
  <c r="CL38" i="2"/>
  <c r="CK38" i="2"/>
  <c r="CJ38" i="2"/>
  <c r="CI38" i="2"/>
  <c r="CH38" i="2"/>
  <c r="CG38" i="2"/>
  <c r="CN37" i="2"/>
  <c r="CL37" i="2"/>
  <c r="CK37" i="2"/>
  <c r="CJ37" i="2"/>
  <c r="CI37" i="2"/>
  <c r="CH37" i="2"/>
  <c r="CG37" i="2"/>
  <c r="CN36" i="2"/>
  <c r="CL36" i="2"/>
  <c r="CK36" i="2"/>
  <c r="CJ36" i="2"/>
  <c r="CI36" i="2"/>
  <c r="CH36" i="2"/>
  <c r="CG36" i="2"/>
  <c r="CN35" i="2"/>
  <c r="CL35" i="2"/>
  <c r="CK35" i="2"/>
  <c r="CJ35" i="2"/>
  <c r="CI35" i="2"/>
  <c r="CH35" i="2"/>
  <c r="CG35" i="2"/>
  <c r="CN34" i="2"/>
  <c r="CL34" i="2"/>
  <c r="CK34" i="2"/>
  <c r="CJ34" i="2"/>
  <c r="CI34" i="2"/>
  <c r="CH34" i="2"/>
  <c r="CG34" i="2"/>
  <c r="CN33" i="2"/>
  <c r="CL33" i="2"/>
  <c r="CK33" i="2"/>
  <c r="CJ33" i="2"/>
  <c r="CI33" i="2"/>
  <c r="CH33" i="2"/>
  <c r="CG33" i="2"/>
  <c r="CN32" i="2"/>
  <c r="CL32" i="2"/>
  <c r="CK32" i="2"/>
  <c r="CJ32" i="2"/>
  <c r="CI32" i="2"/>
  <c r="CH32" i="2"/>
  <c r="CG32" i="2"/>
  <c r="W79" i="2"/>
  <c r="V79" i="2"/>
  <c r="U79" i="2"/>
  <c r="T79" i="2"/>
  <c r="S79" i="2"/>
  <c r="R79" i="2"/>
  <c r="Q79" i="2"/>
  <c r="P79" i="2"/>
  <c r="O79" i="2"/>
  <c r="N79" i="2"/>
  <c r="M79" i="2"/>
  <c r="O74" i="2"/>
  <c r="N74" i="2"/>
  <c r="O73" i="2"/>
  <c r="N73" i="2"/>
  <c r="O72" i="2"/>
  <c r="N72" i="2"/>
  <c r="O71" i="2"/>
  <c r="N71" i="2"/>
  <c r="O70" i="2"/>
  <c r="N70" i="2"/>
  <c r="O69" i="2"/>
  <c r="N69" i="2"/>
  <c r="O68" i="2"/>
  <c r="N68" i="2"/>
  <c r="O67" i="2"/>
  <c r="N67" i="2"/>
  <c r="O66" i="2"/>
  <c r="N66" i="2"/>
  <c r="O65" i="2"/>
  <c r="N65" i="2"/>
  <c r="O64" i="2"/>
  <c r="N64" i="2"/>
  <c r="O63" i="2"/>
  <c r="N63" i="2"/>
  <c r="O62" i="2"/>
  <c r="N62" i="2"/>
  <c r="O61" i="2"/>
  <c r="N61" i="2"/>
  <c r="O60" i="2"/>
  <c r="N60" i="2"/>
  <c r="O59" i="2"/>
  <c r="N59" i="2"/>
  <c r="O58" i="2"/>
  <c r="N58" i="2"/>
  <c r="O57" i="2"/>
  <c r="N57" i="2"/>
  <c r="O56" i="2"/>
  <c r="N56" i="2"/>
  <c r="O55" i="2"/>
  <c r="N55" i="2"/>
  <c r="O54" i="2"/>
  <c r="N54" i="2"/>
  <c r="O53" i="2"/>
  <c r="N53" i="2"/>
  <c r="O52" i="2"/>
  <c r="N52" i="2"/>
  <c r="O51" i="2"/>
  <c r="N51" i="2"/>
  <c r="O50" i="2"/>
  <c r="N50" i="2"/>
  <c r="O49" i="2"/>
  <c r="N49" i="2"/>
  <c r="O48" i="2"/>
  <c r="N48" i="2"/>
  <c r="O47" i="2"/>
  <c r="N47" i="2"/>
  <c r="O46" i="2"/>
  <c r="N46" i="2"/>
  <c r="O45" i="2"/>
  <c r="N45" i="2"/>
  <c r="O44" i="2"/>
  <c r="N44" i="2"/>
  <c r="O43" i="2"/>
  <c r="N43" i="2"/>
  <c r="O42" i="2"/>
  <c r="N42" i="2"/>
  <c r="O41" i="2"/>
  <c r="N41" i="2"/>
  <c r="O40" i="2"/>
  <c r="N40" i="2"/>
  <c r="O39" i="2"/>
  <c r="N39" i="2"/>
  <c r="O38" i="2"/>
  <c r="N38" i="2"/>
  <c r="O37" i="2"/>
  <c r="N37" i="2"/>
  <c r="O36" i="2"/>
  <c r="N36" i="2"/>
  <c r="O35" i="2"/>
  <c r="N35" i="2"/>
  <c r="O34" i="2"/>
  <c r="N34" i="2"/>
  <c r="O33" i="2"/>
  <c r="N33" i="2"/>
  <c r="O32" i="2"/>
  <c r="N32" i="2"/>
  <c r="M32" i="2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M60" i="2" s="1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M74" i="2" s="1"/>
  <c r="O31" i="2"/>
  <c r="N31" i="2"/>
  <c r="M31" i="2"/>
  <c r="U3" i="2" l="1"/>
  <c r="CN30" i="2" l="1"/>
  <c r="CE42" i="2" s="1"/>
  <c r="CN29" i="2"/>
  <c r="CE41" i="2" s="1"/>
  <c r="CN28" i="2"/>
  <c r="CE40" i="2" s="1"/>
  <c r="CN26" i="2"/>
  <c r="CE38" i="2" s="1"/>
  <c r="CN25" i="2"/>
  <c r="CE37" i="2" s="1"/>
  <c r="CN27" i="2"/>
  <c r="CE39" i="2" s="1"/>
  <c r="CN31" i="2"/>
  <c r="CE43" i="2" s="1"/>
  <c r="CN24" i="2"/>
  <c r="AG1" i="2"/>
  <c r="CE44" i="2"/>
  <c r="H4" i="2" l="1"/>
  <c r="I4" i="2"/>
  <c r="BI2" i="2"/>
  <c r="J4" i="2"/>
  <c r="K4" i="2"/>
  <c r="CG8" i="2"/>
  <c r="C9" i="2"/>
  <c r="D9" i="2"/>
  <c r="J10" i="2" s="1"/>
  <c r="E13" i="2"/>
  <c r="CN17" i="2"/>
  <c r="CE30" i="2" s="1"/>
  <c r="BX21" i="2"/>
  <c r="BY20" i="2" s="1"/>
  <c r="P6" i="2"/>
  <c r="Q6" i="2"/>
  <c r="BX22" i="2"/>
  <c r="BX23" i="2"/>
  <c r="M8" i="2"/>
  <c r="CG9" i="2" s="1"/>
  <c r="BX24" i="2"/>
  <c r="BX25" i="2"/>
  <c r="BX26" i="2"/>
  <c r="B77" i="2"/>
  <c r="J14" i="2" l="1"/>
  <c r="J13" i="2"/>
  <c r="D15" i="2"/>
  <c r="J11" i="2"/>
  <c r="N30" i="2"/>
  <c r="N26" i="2"/>
  <c r="N19" i="2"/>
  <c r="N15" i="2"/>
  <c r="CH16" i="2" s="1"/>
  <c r="N29" i="2"/>
  <c r="N25" i="2"/>
  <c r="N22" i="2"/>
  <c r="N18" i="2"/>
  <c r="J15" i="2"/>
  <c r="N28" i="2"/>
  <c r="N24" i="2"/>
  <c r="N21" i="2"/>
  <c r="N17" i="2"/>
  <c r="N27" i="2"/>
  <c r="N23" i="2"/>
  <c r="N20" i="2"/>
  <c r="N16" i="2"/>
  <c r="M9" i="2"/>
  <c r="BZ20" i="2"/>
  <c r="D83" i="2"/>
  <c r="AN83" i="2"/>
  <c r="AN79" i="2" s="1"/>
  <c r="J6" i="2"/>
  <c r="J8" i="2"/>
  <c r="J9" i="2"/>
  <c r="D11" i="2"/>
  <c r="J7" i="2"/>
  <c r="J12" i="2"/>
  <c r="D12" i="2"/>
  <c r="D13" i="2"/>
  <c r="D14" i="2"/>
  <c r="C78" i="2"/>
  <c r="B79" i="2"/>
  <c r="AO81" i="2"/>
  <c r="AR81" i="2"/>
  <c r="AQ82" i="2"/>
  <c r="AQ83" i="2" s="1"/>
  <c r="B83" i="2"/>
  <c r="C83" i="2"/>
  <c r="C84" i="2"/>
  <c r="AO84" i="2" s="1"/>
  <c r="AP84" i="2" s="1"/>
  <c r="CK16" i="2" l="1"/>
  <c r="CK30" i="2"/>
  <c r="CH30" i="2"/>
  <c r="CK31" i="2"/>
  <c r="CH31" i="2"/>
  <c r="CH24" i="2"/>
  <c r="CK24" i="2"/>
  <c r="CH25" i="2"/>
  <c r="CK25" i="2"/>
  <c r="CH28" i="2"/>
  <c r="CK28" i="2"/>
  <c r="CH29" i="2"/>
  <c r="CK29" i="2"/>
  <c r="CK26" i="2"/>
  <c r="CH26" i="2"/>
  <c r="CK27" i="2"/>
  <c r="CH27" i="2"/>
  <c r="CK23" i="2"/>
  <c r="CH23" i="2"/>
  <c r="CK20" i="2"/>
  <c r="CH20" i="2"/>
  <c r="CK17" i="2"/>
  <c r="CH17" i="2"/>
  <c r="CH18" i="2"/>
  <c r="CK18" i="2"/>
  <c r="CH21" i="2"/>
  <c r="CK21" i="2"/>
  <c r="CK22" i="2"/>
  <c r="CH22" i="2"/>
  <c r="CH19" i="2"/>
  <c r="CK19" i="2"/>
  <c r="CG10" i="2"/>
  <c r="M10" i="2"/>
  <c r="E9" i="2"/>
  <c r="F9" i="2"/>
  <c r="CA20" i="2"/>
  <c r="D79" i="2"/>
  <c r="A84" i="2"/>
  <c r="AS84" i="2"/>
  <c r="O30" i="2" l="1"/>
  <c r="O28" i="2"/>
  <c r="O26" i="2"/>
  <c r="O24" i="2"/>
  <c r="O18" i="2"/>
  <c r="O16" i="2"/>
  <c r="K15" i="2"/>
  <c r="O27" i="2"/>
  <c r="O23" i="2"/>
  <c r="O19" i="2"/>
  <c r="O17" i="2"/>
  <c r="O22" i="2"/>
  <c r="O20" i="2"/>
  <c r="O29" i="2"/>
  <c r="O25" i="2"/>
  <c r="O21" i="2"/>
  <c r="O15" i="2"/>
  <c r="CG11" i="2"/>
  <c r="M11" i="2"/>
  <c r="CB20" i="2"/>
  <c r="K14" i="2"/>
  <c r="K6" i="2"/>
  <c r="K8" i="2"/>
  <c r="K9" i="2"/>
  <c r="F11" i="2"/>
  <c r="K10" i="2"/>
  <c r="K12" i="2"/>
  <c r="F12" i="2"/>
  <c r="K13" i="2"/>
  <c r="F13" i="2"/>
  <c r="K11" i="2"/>
  <c r="K7" i="2"/>
  <c r="CL25" i="2" l="1"/>
  <c r="CJ25" i="2"/>
  <c r="CI25" i="2"/>
  <c r="CL26" i="2"/>
  <c r="CJ26" i="2"/>
  <c r="CI26" i="2"/>
  <c r="CI27" i="2"/>
  <c r="CL27" i="2"/>
  <c r="CJ27" i="2"/>
  <c r="CJ28" i="2"/>
  <c r="CI28" i="2"/>
  <c r="CL28" i="2"/>
  <c r="CL30" i="2"/>
  <c r="CI30" i="2"/>
  <c r="CJ30" i="2"/>
  <c r="CJ29" i="2"/>
  <c r="CI29" i="2"/>
  <c r="CL29" i="2"/>
  <c r="CJ24" i="2"/>
  <c r="CI24" i="2"/>
  <c r="CL24" i="2"/>
  <c r="CI31" i="2"/>
  <c r="CJ31" i="2"/>
  <c r="CL31" i="2"/>
  <c r="CJ22" i="2"/>
  <c r="CI22" i="2"/>
  <c r="CL22" i="2"/>
  <c r="CL18" i="2"/>
  <c r="CI18" i="2"/>
  <c r="CJ18" i="2"/>
  <c r="CJ23" i="2"/>
  <c r="CL23" i="2"/>
  <c r="CI23" i="2"/>
  <c r="CL20" i="2"/>
  <c r="CI20" i="2"/>
  <c r="CJ20" i="2"/>
  <c r="CJ17" i="2"/>
  <c r="CL17" i="2"/>
  <c r="CI17" i="2"/>
  <c r="CL21" i="2"/>
  <c r="CI21" i="2"/>
  <c r="CJ21" i="2"/>
  <c r="CJ19" i="2"/>
  <c r="CL19" i="2"/>
  <c r="CI19" i="2"/>
  <c r="CG12" i="2"/>
  <c r="M12" i="2"/>
  <c r="CL16" i="2"/>
  <c r="CI16" i="2"/>
  <c r="CJ16" i="2"/>
  <c r="CC20" i="2"/>
  <c r="M13" i="2" l="1"/>
  <c r="CG13" i="2"/>
  <c r="CD20" i="2"/>
  <c r="BX29" i="2" l="1"/>
  <c r="BX27" i="2" s="1"/>
  <c r="CD7" i="2" s="1"/>
  <c r="AE7" i="2" s="1"/>
  <c r="M14" i="2"/>
  <c r="CG14" i="2"/>
  <c r="BX28" i="2"/>
  <c r="W3" i="2" s="1"/>
  <c r="BY7" i="2" l="1"/>
  <c r="CA7" i="2"/>
  <c r="AB7" i="2" s="1"/>
  <c r="BZ7" i="2"/>
  <c r="AA7" i="2" s="1"/>
  <c r="BY18" i="2"/>
  <c r="BZ18" i="2" s="1"/>
  <c r="CB7" i="2"/>
  <c r="AC7" i="2" s="1"/>
  <c r="CC7" i="2"/>
  <c r="AD7" i="2" s="1"/>
  <c r="M15" i="2"/>
  <c r="CG15" i="2"/>
  <c r="Z7" i="2"/>
  <c r="D72" i="2" l="1"/>
  <c r="D73" i="2" s="1"/>
  <c r="G72" i="2"/>
  <c r="G73" i="2" s="1"/>
  <c r="C72" i="2"/>
  <c r="C73" i="2" s="1"/>
  <c r="F72" i="2"/>
  <c r="F73" i="2" s="1"/>
  <c r="H72" i="2"/>
  <c r="H73" i="2" s="1"/>
  <c r="E72" i="2"/>
  <c r="E73" i="2" s="1"/>
  <c r="CG16" i="2"/>
  <c r="M16" i="2"/>
  <c r="CA18" i="2"/>
  <c r="M17" i="2" l="1"/>
  <c r="CG17" i="2"/>
  <c r="CB18" i="2"/>
  <c r="M18" i="2" l="1"/>
  <c r="CG18" i="2"/>
  <c r="CC18" i="2"/>
  <c r="M19" i="2" l="1"/>
  <c r="CG19" i="2"/>
  <c r="CO17" i="2"/>
  <c r="CD18" i="2"/>
  <c r="CG20" i="2" l="1"/>
  <c r="M20" i="2"/>
  <c r="C299" i="2"/>
  <c r="AO299" i="2" s="1"/>
  <c r="M21" i="2" l="1"/>
  <c r="CG21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AP299" i="2"/>
  <c r="A299" i="2"/>
  <c r="AS299" i="2"/>
  <c r="CN11" i="2"/>
  <c r="CE24" i="2" s="1"/>
  <c r="M22" i="2" l="1"/>
  <c r="CG22" i="2"/>
  <c r="CN15" i="2"/>
  <c r="CE28" i="2" s="1"/>
  <c r="CN13" i="2"/>
  <c r="CE26" i="2" s="1"/>
  <c r="CN14" i="2"/>
  <c r="CE27" i="2" s="1"/>
  <c r="CN8" i="2"/>
  <c r="CE21" i="2" s="1"/>
  <c r="CN12" i="2"/>
  <c r="CE25" i="2" s="1"/>
  <c r="CN16" i="2"/>
  <c r="CE29" i="2" s="1"/>
  <c r="CO16" i="2" s="1"/>
  <c r="CN9" i="2"/>
  <c r="CE22" i="2" s="1"/>
  <c r="AO287" i="2"/>
  <c r="AS287" i="2" s="1"/>
  <c r="AP287" i="2"/>
  <c r="A287" i="2"/>
  <c r="AO271" i="2"/>
  <c r="AS271" i="2" s="1"/>
  <c r="AP271" i="2"/>
  <c r="A271" i="2"/>
  <c r="AO251" i="2"/>
  <c r="AS251" i="2" s="1"/>
  <c r="A251" i="2"/>
  <c r="AP251" i="2"/>
  <c r="AO235" i="2"/>
  <c r="AS235" i="2" s="1"/>
  <c r="A235" i="2"/>
  <c r="AP235" i="2"/>
  <c r="AO219" i="2"/>
  <c r="AS219" i="2" s="1"/>
  <c r="A219" i="2"/>
  <c r="AP219" i="2"/>
  <c r="AO203" i="2"/>
  <c r="AS203" i="2" s="1"/>
  <c r="AP203" i="2"/>
  <c r="A203" i="2"/>
  <c r="AO195" i="2"/>
  <c r="AS195" i="2" s="1"/>
  <c r="A195" i="2"/>
  <c r="AP195" i="2"/>
  <c r="AO187" i="2"/>
  <c r="AS187" i="2" s="1"/>
  <c r="A187" i="2"/>
  <c r="AP187" i="2"/>
  <c r="AO171" i="2"/>
  <c r="AS171" i="2" s="1"/>
  <c r="A171" i="2"/>
  <c r="AP171" i="2"/>
  <c r="AO167" i="2"/>
  <c r="AS167" i="2" s="1"/>
  <c r="A167" i="2"/>
  <c r="AP167" i="2"/>
  <c r="AO163" i="2"/>
  <c r="AS163" i="2" s="1"/>
  <c r="A163" i="2"/>
  <c r="AP163" i="2"/>
  <c r="AO159" i="2"/>
  <c r="AS159" i="2" s="1"/>
  <c r="A159" i="2"/>
  <c r="AP159" i="2"/>
  <c r="AO155" i="2"/>
  <c r="AS155" i="2" s="1"/>
  <c r="AP155" i="2"/>
  <c r="A155" i="2"/>
  <c r="AO151" i="2"/>
  <c r="AS151" i="2" s="1"/>
  <c r="A151" i="2"/>
  <c r="AP151" i="2"/>
  <c r="AO147" i="2"/>
  <c r="AS147" i="2" s="1"/>
  <c r="AP147" i="2"/>
  <c r="A147" i="2"/>
  <c r="AO139" i="2"/>
  <c r="AS139" i="2" s="1"/>
  <c r="A139" i="2"/>
  <c r="AP139" i="2"/>
  <c r="AO135" i="2"/>
  <c r="AS135" i="2" s="1"/>
  <c r="AP135" i="2"/>
  <c r="A135" i="2"/>
  <c r="AO131" i="2"/>
  <c r="AS131" i="2" s="1"/>
  <c r="A131" i="2"/>
  <c r="AP131" i="2"/>
  <c r="AO127" i="2"/>
  <c r="AS127" i="2" s="1"/>
  <c r="A127" i="2"/>
  <c r="AP127" i="2"/>
  <c r="AO123" i="2"/>
  <c r="AS123" i="2" s="1"/>
  <c r="A123" i="2"/>
  <c r="AP123" i="2"/>
  <c r="AO119" i="2"/>
  <c r="AS119" i="2" s="1"/>
  <c r="A119" i="2"/>
  <c r="AP119" i="2"/>
  <c r="AO115" i="2"/>
  <c r="AS115" i="2" s="1"/>
  <c r="AP115" i="2"/>
  <c r="A115" i="2"/>
  <c r="AO111" i="2"/>
  <c r="AS111" i="2" s="1"/>
  <c r="A111" i="2"/>
  <c r="AP111" i="2"/>
  <c r="AO107" i="2"/>
  <c r="AS107" i="2" s="1"/>
  <c r="A107" i="2"/>
  <c r="AP107" i="2"/>
  <c r="AO103" i="2"/>
  <c r="AS103" i="2" s="1"/>
  <c r="AP103" i="2"/>
  <c r="A103" i="2"/>
  <c r="AO99" i="2"/>
  <c r="AS99" i="2" s="1"/>
  <c r="AP99" i="2"/>
  <c r="A99" i="2"/>
  <c r="AO95" i="2"/>
  <c r="AS95" i="2" s="1"/>
  <c r="A95" i="2"/>
  <c r="AP95" i="2"/>
  <c r="A91" i="2"/>
  <c r="AP91" i="2"/>
  <c r="AO91" i="2"/>
  <c r="AS91" i="2" s="1"/>
  <c r="A87" i="2"/>
  <c r="AP87" i="2"/>
  <c r="AO87" i="2"/>
  <c r="AS87" i="2" s="1"/>
  <c r="AO291" i="2"/>
  <c r="AS291" i="2" s="1"/>
  <c r="A291" i="2"/>
  <c r="AP291" i="2"/>
  <c r="AO275" i="2"/>
  <c r="AS275" i="2" s="1"/>
  <c r="A275" i="2"/>
  <c r="AP275" i="2"/>
  <c r="AO259" i="2"/>
  <c r="AS259" i="2" s="1"/>
  <c r="A259" i="2"/>
  <c r="AP259" i="2"/>
  <c r="AO243" i="2"/>
  <c r="AS243" i="2" s="1"/>
  <c r="AP243" i="2"/>
  <c r="A243" i="2"/>
  <c r="AO227" i="2"/>
  <c r="AS227" i="2" s="1"/>
  <c r="A227" i="2"/>
  <c r="AP227" i="2"/>
  <c r="AO211" i="2"/>
  <c r="AS211" i="2" s="1"/>
  <c r="AP211" i="2"/>
  <c r="A211" i="2"/>
  <c r="AO199" i="2"/>
  <c r="AS199" i="2" s="1"/>
  <c r="A199" i="2"/>
  <c r="AP199" i="2"/>
  <c r="AO191" i="2"/>
  <c r="AS191" i="2" s="1"/>
  <c r="AP191" i="2"/>
  <c r="A191" i="2"/>
  <c r="AO183" i="2"/>
  <c r="AS183" i="2" s="1"/>
  <c r="AP183" i="2"/>
  <c r="A183" i="2"/>
  <c r="AO143" i="2"/>
  <c r="AS143" i="2" s="1"/>
  <c r="A143" i="2"/>
  <c r="AP143" i="2"/>
  <c r="AO298" i="2"/>
  <c r="AS298" i="2" s="1"/>
  <c r="AP298" i="2"/>
  <c r="A298" i="2"/>
  <c r="AO294" i="2"/>
  <c r="AS294" i="2" s="1"/>
  <c r="AP294" i="2"/>
  <c r="A294" i="2"/>
  <c r="AO290" i="2"/>
  <c r="AS290" i="2" s="1"/>
  <c r="A290" i="2"/>
  <c r="AP290" i="2"/>
  <c r="AO286" i="2"/>
  <c r="AS286" i="2" s="1"/>
  <c r="A286" i="2"/>
  <c r="AP286" i="2"/>
  <c r="AO282" i="2"/>
  <c r="AS282" i="2" s="1"/>
  <c r="A282" i="2"/>
  <c r="AP282" i="2"/>
  <c r="AO278" i="2"/>
  <c r="AS278" i="2" s="1"/>
  <c r="AP278" i="2"/>
  <c r="A278" i="2"/>
  <c r="AO274" i="2"/>
  <c r="AS274" i="2" s="1"/>
  <c r="A274" i="2"/>
  <c r="AP274" i="2"/>
  <c r="AP270" i="2"/>
  <c r="A270" i="2"/>
  <c r="AO270" i="2"/>
  <c r="AS270" i="2" s="1"/>
  <c r="AO266" i="2"/>
  <c r="AS266" i="2" s="1"/>
  <c r="AP266" i="2"/>
  <c r="A266" i="2"/>
  <c r="AO262" i="2"/>
  <c r="AS262" i="2" s="1"/>
  <c r="A262" i="2"/>
  <c r="AP262" i="2"/>
  <c r="AO258" i="2"/>
  <c r="AS258" i="2" s="1"/>
  <c r="A258" i="2"/>
  <c r="AP258" i="2"/>
  <c r="AO254" i="2"/>
  <c r="AS254" i="2" s="1"/>
  <c r="A254" i="2"/>
  <c r="AP254" i="2"/>
  <c r="AO250" i="2"/>
  <c r="AS250" i="2" s="1"/>
  <c r="AP250" i="2"/>
  <c r="A250" i="2"/>
  <c r="AO246" i="2"/>
  <c r="AS246" i="2" s="1"/>
  <c r="A246" i="2"/>
  <c r="AP246" i="2"/>
  <c r="AO242" i="2"/>
  <c r="AS242" i="2" s="1"/>
  <c r="AP242" i="2"/>
  <c r="A242" i="2"/>
  <c r="AO238" i="2"/>
  <c r="AS238" i="2" s="1"/>
  <c r="A238" i="2"/>
  <c r="AP238" i="2"/>
  <c r="AO234" i="2"/>
  <c r="AS234" i="2" s="1"/>
  <c r="AP234" i="2"/>
  <c r="A234" i="2"/>
  <c r="AO230" i="2"/>
  <c r="AS230" i="2" s="1"/>
  <c r="AP230" i="2"/>
  <c r="A230" i="2"/>
  <c r="AO226" i="2"/>
  <c r="AS226" i="2" s="1"/>
  <c r="A226" i="2"/>
  <c r="AP226" i="2"/>
  <c r="AO222" i="2"/>
  <c r="AS222" i="2" s="1"/>
  <c r="A222" i="2"/>
  <c r="AP222" i="2"/>
  <c r="AO218" i="2"/>
  <c r="AS218" i="2" s="1"/>
  <c r="A218" i="2"/>
  <c r="AP218" i="2"/>
  <c r="AO214" i="2"/>
  <c r="AS214" i="2" s="1"/>
  <c r="A214" i="2"/>
  <c r="AP214" i="2"/>
  <c r="AO210" i="2"/>
  <c r="AS210" i="2" s="1"/>
  <c r="A210" i="2"/>
  <c r="AP210" i="2"/>
  <c r="AO206" i="2"/>
  <c r="AS206" i="2" s="1"/>
  <c r="A206" i="2"/>
  <c r="AP206" i="2"/>
  <c r="AO202" i="2"/>
  <c r="AS202" i="2" s="1"/>
  <c r="AP202" i="2"/>
  <c r="A202" i="2"/>
  <c r="AO198" i="2"/>
  <c r="AS198" i="2" s="1"/>
  <c r="A198" i="2"/>
  <c r="AP198" i="2"/>
  <c r="AO194" i="2"/>
  <c r="AS194" i="2" s="1"/>
  <c r="A194" i="2"/>
  <c r="AP194" i="2"/>
  <c r="AO190" i="2"/>
  <c r="AS190" i="2" s="1"/>
  <c r="A190" i="2"/>
  <c r="AP190" i="2"/>
  <c r="AO186" i="2"/>
  <c r="AS186" i="2" s="1"/>
  <c r="AP186" i="2"/>
  <c r="A186" i="2"/>
  <c r="AO182" i="2"/>
  <c r="AS182" i="2" s="1"/>
  <c r="A182" i="2"/>
  <c r="AP182" i="2"/>
  <c r="AO178" i="2"/>
  <c r="AS178" i="2" s="1"/>
  <c r="A178" i="2"/>
  <c r="AP178" i="2"/>
  <c r="AO174" i="2"/>
  <c r="AS174" i="2" s="1"/>
  <c r="A174" i="2"/>
  <c r="AP174" i="2"/>
  <c r="AO170" i="2"/>
  <c r="AS170" i="2" s="1"/>
  <c r="A170" i="2"/>
  <c r="AP170" i="2"/>
  <c r="AO166" i="2"/>
  <c r="AS166" i="2" s="1"/>
  <c r="A166" i="2"/>
  <c r="AP166" i="2"/>
  <c r="AO162" i="2"/>
  <c r="AS162" i="2" s="1"/>
  <c r="AP162" i="2"/>
  <c r="A162" i="2"/>
  <c r="AO158" i="2"/>
  <c r="AS158" i="2" s="1"/>
  <c r="A158" i="2"/>
  <c r="AP158" i="2"/>
  <c r="AO154" i="2"/>
  <c r="AS154" i="2" s="1"/>
  <c r="A154" i="2"/>
  <c r="AP154" i="2"/>
  <c r="AO150" i="2"/>
  <c r="AS150" i="2" s="1"/>
  <c r="AP150" i="2"/>
  <c r="A150" i="2"/>
  <c r="AO146" i="2"/>
  <c r="AS146" i="2" s="1"/>
  <c r="A146" i="2"/>
  <c r="AP146" i="2"/>
  <c r="AO142" i="2"/>
  <c r="AS142" i="2" s="1"/>
  <c r="A142" i="2"/>
  <c r="AP142" i="2"/>
  <c r="A138" i="2"/>
  <c r="AP138" i="2"/>
  <c r="AO138" i="2"/>
  <c r="AS138" i="2" s="1"/>
  <c r="AO134" i="2"/>
  <c r="AS134" i="2" s="1"/>
  <c r="A134" i="2"/>
  <c r="AP134" i="2"/>
  <c r="AO130" i="2"/>
  <c r="AS130" i="2" s="1"/>
  <c r="A130" i="2"/>
  <c r="AP130" i="2"/>
  <c r="AO126" i="2"/>
  <c r="AS126" i="2" s="1"/>
  <c r="AP126" i="2"/>
  <c r="A126" i="2"/>
  <c r="AO122" i="2"/>
  <c r="AS122" i="2" s="1"/>
  <c r="AP122" i="2"/>
  <c r="A122" i="2"/>
  <c r="AO118" i="2"/>
  <c r="AS118" i="2" s="1"/>
  <c r="A118" i="2"/>
  <c r="AP118" i="2"/>
  <c r="AO114" i="2"/>
  <c r="AS114" i="2" s="1"/>
  <c r="A114" i="2"/>
  <c r="AP114" i="2"/>
  <c r="AO110" i="2"/>
  <c r="AS110" i="2" s="1"/>
  <c r="AP110" i="2"/>
  <c r="A110" i="2"/>
  <c r="AO106" i="2"/>
  <c r="AS106" i="2" s="1"/>
  <c r="AP106" i="2"/>
  <c r="A106" i="2"/>
  <c r="AO102" i="2"/>
  <c r="AS102" i="2" s="1"/>
  <c r="A102" i="2"/>
  <c r="AP102" i="2"/>
  <c r="AO98" i="2"/>
  <c r="AS98" i="2" s="1"/>
  <c r="AP98" i="2"/>
  <c r="A98" i="2"/>
  <c r="A94" i="2"/>
  <c r="AO94" i="2"/>
  <c r="AS94" i="2" s="1"/>
  <c r="AP94" i="2"/>
  <c r="A90" i="2"/>
  <c r="AO90" i="2"/>
  <c r="AS90" i="2" s="1"/>
  <c r="AP90" i="2"/>
  <c r="A86" i="2"/>
  <c r="AP86" i="2"/>
  <c r="AO86" i="2"/>
  <c r="AS86" i="2" s="1"/>
  <c r="AP295" i="2"/>
  <c r="A295" i="2"/>
  <c r="AO295" i="2"/>
  <c r="AS295" i="2" s="1"/>
  <c r="A279" i="2"/>
  <c r="AO279" i="2"/>
  <c r="AS279" i="2" s="1"/>
  <c r="AP279" i="2"/>
  <c r="AO263" i="2"/>
  <c r="AS263" i="2" s="1"/>
  <c r="A263" i="2"/>
  <c r="AP263" i="2"/>
  <c r="AO247" i="2"/>
  <c r="AS247" i="2" s="1"/>
  <c r="A247" i="2"/>
  <c r="AP247" i="2"/>
  <c r="AO231" i="2"/>
  <c r="AS231" i="2" s="1"/>
  <c r="AP231" i="2"/>
  <c r="A231" i="2"/>
  <c r="AO215" i="2"/>
  <c r="AS215" i="2" s="1"/>
  <c r="A215" i="2"/>
  <c r="AP215" i="2"/>
  <c r="A179" i="2"/>
  <c r="AO179" i="2"/>
  <c r="AS179" i="2" s="1"/>
  <c r="AP179" i="2"/>
  <c r="AO297" i="2"/>
  <c r="AS297" i="2" s="1"/>
  <c r="A297" i="2"/>
  <c r="AP297" i="2"/>
  <c r="AO293" i="2"/>
  <c r="AS293" i="2" s="1"/>
  <c r="A293" i="2"/>
  <c r="AP293" i="2"/>
  <c r="AO289" i="2"/>
  <c r="AS289" i="2" s="1"/>
  <c r="AP289" i="2"/>
  <c r="A289" i="2"/>
  <c r="AO285" i="2"/>
  <c r="AS285" i="2" s="1"/>
  <c r="A285" i="2"/>
  <c r="AP285" i="2"/>
  <c r="AO281" i="2"/>
  <c r="AS281" i="2" s="1"/>
  <c r="AP281" i="2"/>
  <c r="A281" i="2"/>
  <c r="AO277" i="2"/>
  <c r="AS277" i="2" s="1"/>
  <c r="A277" i="2"/>
  <c r="AP277" i="2"/>
  <c r="AO273" i="2"/>
  <c r="AS273" i="2" s="1"/>
  <c r="A273" i="2"/>
  <c r="AP273" i="2"/>
  <c r="AO269" i="2"/>
  <c r="AS269" i="2" s="1"/>
  <c r="A269" i="2"/>
  <c r="AP269" i="2"/>
  <c r="AO265" i="2"/>
  <c r="AS265" i="2" s="1"/>
  <c r="AP265" i="2"/>
  <c r="A265" i="2"/>
  <c r="AO261" i="2"/>
  <c r="AS261" i="2" s="1"/>
  <c r="AP261" i="2"/>
  <c r="A261" i="2"/>
  <c r="AO257" i="2"/>
  <c r="AS257" i="2" s="1"/>
  <c r="A257" i="2"/>
  <c r="AP257" i="2"/>
  <c r="AO253" i="2"/>
  <c r="AS253" i="2" s="1"/>
  <c r="AP253" i="2"/>
  <c r="A253" i="2"/>
  <c r="AO249" i="2"/>
  <c r="AS249" i="2" s="1"/>
  <c r="AP249" i="2"/>
  <c r="A249" i="2"/>
  <c r="AO245" i="2"/>
  <c r="AS245" i="2" s="1"/>
  <c r="A245" i="2"/>
  <c r="AP245" i="2"/>
  <c r="AO241" i="2"/>
  <c r="AS241" i="2" s="1"/>
  <c r="AP241" i="2"/>
  <c r="A241" i="2"/>
  <c r="AO237" i="2"/>
  <c r="AS237" i="2" s="1"/>
  <c r="AP237" i="2"/>
  <c r="A237" i="2"/>
  <c r="AO233" i="2"/>
  <c r="AS233" i="2" s="1"/>
  <c r="A233" i="2"/>
  <c r="AP233" i="2"/>
  <c r="AO229" i="2"/>
  <c r="AS229" i="2" s="1"/>
  <c r="A229" i="2"/>
  <c r="AP229" i="2"/>
  <c r="AO225" i="2"/>
  <c r="AS225" i="2" s="1"/>
  <c r="A225" i="2"/>
  <c r="AP225" i="2"/>
  <c r="AO221" i="2"/>
  <c r="AS221" i="2" s="1"/>
  <c r="A221" i="2"/>
  <c r="AP221" i="2"/>
  <c r="AO217" i="2"/>
  <c r="AS217" i="2" s="1"/>
  <c r="A217" i="2"/>
  <c r="AP217" i="2"/>
  <c r="AO213" i="2"/>
  <c r="AS213" i="2" s="1"/>
  <c r="AP213" i="2"/>
  <c r="A213" i="2"/>
  <c r="AO209" i="2"/>
  <c r="AS209" i="2" s="1"/>
  <c r="A209" i="2"/>
  <c r="AP209" i="2"/>
  <c r="AO205" i="2"/>
  <c r="AS205" i="2" s="1"/>
  <c r="AP205" i="2"/>
  <c r="A205" i="2"/>
  <c r="AO201" i="2"/>
  <c r="AS201" i="2" s="1"/>
  <c r="AP201" i="2"/>
  <c r="A201" i="2"/>
  <c r="AO197" i="2"/>
  <c r="AS197" i="2" s="1"/>
  <c r="A197" i="2"/>
  <c r="AP197" i="2"/>
  <c r="AO193" i="2"/>
  <c r="AS193" i="2" s="1"/>
  <c r="A193" i="2"/>
  <c r="AP193" i="2"/>
  <c r="AO189" i="2"/>
  <c r="AS189" i="2" s="1"/>
  <c r="AP189" i="2"/>
  <c r="A189" i="2"/>
  <c r="AO185" i="2"/>
  <c r="AS185" i="2" s="1"/>
  <c r="A185" i="2"/>
  <c r="AP185" i="2"/>
  <c r="AO181" i="2"/>
  <c r="AS181" i="2" s="1"/>
  <c r="AP181" i="2"/>
  <c r="A181" i="2"/>
  <c r="AO177" i="2"/>
  <c r="AS177" i="2" s="1"/>
  <c r="A177" i="2"/>
  <c r="AP177" i="2"/>
  <c r="AO173" i="2"/>
  <c r="AS173" i="2" s="1"/>
  <c r="A173" i="2"/>
  <c r="AP173" i="2"/>
  <c r="AO169" i="2"/>
  <c r="AS169" i="2" s="1"/>
  <c r="A169" i="2"/>
  <c r="AP169" i="2"/>
  <c r="AO165" i="2"/>
  <c r="AS165" i="2" s="1"/>
  <c r="A165" i="2"/>
  <c r="AP165" i="2"/>
  <c r="AO161" i="2"/>
  <c r="AS161" i="2" s="1"/>
  <c r="A161" i="2"/>
  <c r="AP161" i="2"/>
  <c r="AO157" i="2"/>
  <c r="AS157" i="2" s="1"/>
  <c r="A157" i="2"/>
  <c r="AP157" i="2"/>
  <c r="AO153" i="2"/>
  <c r="AS153" i="2" s="1"/>
  <c r="A153" i="2"/>
  <c r="AP153" i="2"/>
  <c r="AO149" i="2"/>
  <c r="AS149" i="2" s="1"/>
  <c r="AP149" i="2"/>
  <c r="A149" i="2"/>
  <c r="AO145" i="2"/>
  <c r="AS145" i="2" s="1"/>
  <c r="A145" i="2"/>
  <c r="AP145" i="2"/>
  <c r="AO141" i="2"/>
  <c r="AS141" i="2" s="1"/>
  <c r="A141" i="2"/>
  <c r="AP141" i="2"/>
  <c r="AO137" i="2"/>
  <c r="AS137" i="2" s="1"/>
  <c r="AP137" i="2"/>
  <c r="A137" i="2"/>
  <c r="AO133" i="2"/>
  <c r="AS133" i="2" s="1"/>
  <c r="AP133" i="2"/>
  <c r="A133" i="2"/>
  <c r="AO129" i="2"/>
  <c r="AS129" i="2" s="1"/>
  <c r="A129" i="2"/>
  <c r="AP129" i="2"/>
  <c r="AO125" i="2"/>
  <c r="AS125" i="2" s="1"/>
  <c r="A125" i="2"/>
  <c r="AP125" i="2"/>
  <c r="AO121" i="2"/>
  <c r="AS121" i="2" s="1"/>
  <c r="A121" i="2"/>
  <c r="AP121" i="2"/>
  <c r="AO117" i="2"/>
  <c r="AS117" i="2" s="1"/>
  <c r="A117" i="2"/>
  <c r="AP117" i="2"/>
  <c r="AO113" i="2"/>
  <c r="AS113" i="2" s="1"/>
  <c r="A113" i="2"/>
  <c r="AP113" i="2"/>
  <c r="AO109" i="2"/>
  <c r="AS109" i="2" s="1"/>
  <c r="AP109" i="2"/>
  <c r="A109" i="2"/>
  <c r="AO105" i="2"/>
  <c r="AS105" i="2" s="1"/>
  <c r="A105" i="2"/>
  <c r="AP105" i="2"/>
  <c r="AO101" i="2"/>
  <c r="AS101" i="2" s="1"/>
  <c r="A101" i="2"/>
  <c r="AP101" i="2"/>
  <c r="AO97" i="2"/>
  <c r="AS97" i="2" s="1"/>
  <c r="A97" i="2"/>
  <c r="AP97" i="2"/>
  <c r="AO93" i="2"/>
  <c r="AS93" i="2" s="1"/>
  <c r="A93" i="2"/>
  <c r="AP93" i="2"/>
  <c r="AO89" i="2"/>
  <c r="AS89" i="2" s="1"/>
  <c r="AP89" i="2"/>
  <c r="A89" i="2"/>
  <c r="A85" i="2"/>
  <c r="AP85" i="2"/>
  <c r="AO85" i="2"/>
  <c r="AO283" i="2"/>
  <c r="AS283" i="2" s="1"/>
  <c r="AP283" i="2"/>
  <c r="A283" i="2"/>
  <c r="AO267" i="2"/>
  <c r="AS267" i="2" s="1"/>
  <c r="A267" i="2"/>
  <c r="AP267" i="2"/>
  <c r="AO255" i="2"/>
  <c r="AS255" i="2" s="1"/>
  <c r="A255" i="2"/>
  <c r="AP255" i="2"/>
  <c r="AO239" i="2"/>
  <c r="AS239" i="2" s="1"/>
  <c r="AP239" i="2"/>
  <c r="A239" i="2"/>
  <c r="AO223" i="2"/>
  <c r="AS223" i="2" s="1"/>
  <c r="A223" i="2"/>
  <c r="AP223" i="2"/>
  <c r="AO207" i="2"/>
  <c r="AS207" i="2" s="1"/>
  <c r="A207" i="2"/>
  <c r="AP207" i="2"/>
  <c r="AO175" i="2"/>
  <c r="AS175" i="2" s="1"/>
  <c r="A175" i="2"/>
  <c r="AP175" i="2"/>
  <c r="AO296" i="2"/>
  <c r="AS296" i="2" s="1"/>
  <c r="A296" i="2"/>
  <c r="AP296" i="2"/>
  <c r="AO292" i="2"/>
  <c r="AS292" i="2" s="1"/>
  <c r="AP292" i="2"/>
  <c r="A292" i="2"/>
  <c r="AO288" i="2"/>
  <c r="AS288" i="2" s="1"/>
  <c r="A288" i="2"/>
  <c r="AP288" i="2"/>
  <c r="AO284" i="2"/>
  <c r="AS284" i="2" s="1"/>
  <c r="AP284" i="2"/>
  <c r="A284" i="2"/>
  <c r="AO280" i="2"/>
  <c r="AS280" i="2" s="1"/>
  <c r="A280" i="2"/>
  <c r="AP280" i="2"/>
  <c r="AO276" i="2"/>
  <c r="AS276" i="2" s="1"/>
  <c r="AP276" i="2"/>
  <c r="A276" i="2"/>
  <c r="AO272" i="2"/>
  <c r="AS272" i="2" s="1"/>
  <c r="AP272" i="2"/>
  <c r="A272" i="2"/>
  <c r="AO268" i="2"/>
  <c r="AS268" i="2" s="1"/>
  <c r="A268" i="2"/>
  <c r="AP268" i="2"/>
  <c r="AO264" i="2"/>
  <c r="AS264" i="2" s="1"/>
  <c r="A264" i="2"/>
  <c r="AP264" i="2"/>
  <c r="AO260" i="2"/>
  <c r="AS260" i="2" s="1"/>
  <c r="AP260" i="2"/>
  <c r="A260" i="2"/>
  <c r="AO256" i="2"/>
  <c r="AS256" i="2" s="1"/>
  <c r="A256" i="2"/>
  <c r="AP256" i="2"/>
  <c r="AO252" i="2"/>
  <c r="AS252" i="2" s="1"/>
  <c r="A252" i="2"/>
  <c r="AP252" i="2"/>
  <c r="AO248" i="2"/>
  <c r="AS248" i="2" s="1"/>
  <c r="A248" i="2"/>
  <c r="AP248" i="2"/>
  <c r="AO244" i="2"/>
  <c r="AS244" i="2" s="1"/>
  <c r="A244" i="2"/>
  <c r="AP244" i="2"/>
  <c r="AO240" i="2"/>
  <c r="AS240" i="2" s="1"/>
  <c r="A240" i="2"/>
  <c r="AP240" i="2"/>
  <c r="AO236" i="2"/>
  <c r="AS236" i="2" s="1"/>
  <c r="A236" i="2"/>
  <c r="AP236" i="2"/>
  <c r="AO232" i="2"/>
  <c r="AS232" i="2" s="1"/>
  <c r="A232" i="2"/>
  <c r="AP232" i="2"/>
  <c r="AO228" i="2"/>
  <c r="AS228" i="2" s="1"/>
  <c r="A228" i="2"/>
  <c r="AP228" i="2"/>
  <c r="AO224" i="2"/>
  <c r="AS224" i="2" s="1"/>
  <c r="A224" i="2"/>
  <c r="AP224" i="2"/>
  <c r="AO220" i="2"/>
  <c r="AS220" i="2" s="1"/>
  <c r="AP220" i="2"/>
  <c r="A220" i="2"/>
  <c r="AO216" i="2"/>
  <c r="AS216" i="2" s="1"/>
  <c r="A216" i="2"/>
  <c r="AP216" i="2"/>
  <c r="AO212" i="2"/>
  <c r="AS212" i="2" s="1"/>
  <c r="AP212" i="2"/>
  <c r="A212" i="2"/>
  <c r="AO208" i="2"/>
  <c r="AS208" i="2" s="1"/>
  <c r="AP208" i="2"/>
  <c r="A208" i="2"/>
  <c r="AO204" i="2"/>
  <c r="AS204" i="2" s="1"/>
  <c r="AP204" i="2"/>
  <c r="A204" i="2"/>
  <c r="AO200" i="2"/>
  <c r="AS200" i="2" s="1"/>
  <c r="A200" i="2"/>
  <c r="AP200" i="2"/>
  <c r="AO196" i="2"/>
  <c r="AS196" i="2" s="1"/>
  <c r="A196" i="2"/>
  <c r="AP196" i="2"/>
  <c r="AO192" i="2"/>
  <c r="AS192" i="2" s="1"/>
  <c r="A192" i="2"/>
  <c r="AP192" i="2"/>
  <c r="AO188" i="2"/>
  <c r="AS188" i="2" s="1"/>
  <c r="AP188" i="2"/>
  <c r="A188" i="2"/>
  <c r="AO184" i="2"/>
  <c r="AS184" i="2" s="1"/>
  <c r="A184" i="2"/>
  <c r="AP184" i="2"/>
  <c r="AO180" i="2"/>
  <c r="AS180" i="2" s="1"/>
  <c r="A180" i="2"/>
  <c r="AP180" i="2"/>
  <c r="AO176" i="2"/>
  <c r="AS176" i="2" s="1"/>
  <c r="A176" i="2"/>
  <c r="AP176" i="2"/>
  <c r="AO172" i="2"/>
  <c r="AS172" i="2" s="1"/>
  <c r="A172" i="2"/>
  <c r="AP172" i="2"/>
  <c r="AO168" i="2"/>
  <c r="AS168" i="2" s="1"/>
  <c r="A168" i="2"/>
  <c r="AP168" i="2"/>
  <c r="AO164" i="2"/>
  <c r="AS164" i="2" s="1"/>
  <c r="AP164" i="2"/>
  <c r="A164" i="2"/>
  <c r="AO160" i="2"/>
  <c r="AS160" i="2" s="1"/>
  <c r="A160" i="2"/>
  <c r="AP160" i="2"/>
  <c r="AO156" i="2"/>
  <c r="AS156" i="2" s="1"/>
  <c r="A156" i="2"/>
  <c r="AP156" i="2"/>
  <c r="AO152" i="2"/>
  <c r="AS152" i="2" s="1"/>
  <c r="A152" i="2"/>
  <c r="AP152" i="2"/>
  <c r="AO148" i="2"/>
  <c r="AS148" i="2" s="1"/>
  <c r="AP148" i="2"/>
  <c r="A148" i="2"/>
  <c r="AO144" i="2"/>
  <c r="AS144" i="2" s="1"/>
  <c r="A144" i="2"/>
  <c r="AP144" i="2"/>
  <c r="AO140" i="2"/>
  <c r="AS140" i="2" s="1"/>
  <c r="A140" i="2"/>
  <c r="AP140" i="2"/>
  <c r="AO136" i="2"/>
  <c r="AS136" i="2" s="1"/>
  <c r="A136" i="2"/>
  <c r="AP136" i="2"/>
  <c r="AO132" i="2"/>
  <c r="AS132" i="2" s="1"/>
  <c r="A132" i="2"/>
  <c r="AP132" i="2"/>
  <c r="AO128" i="2"/>
  <c r="AS128" i="2" s="1"/>
  <c r="A128" i="2"/>
  <c r="AP128" i="2"/>
  <c r="A124" i="2"/>
  <c r="AP124" i="2"/>
  <c r="AO124" i="2"/>
  <c r="AS124" i="2" s="1"/>
  <c r="AO120" i="2"/>
  <c r="AS120" i="2" s="1"/>
  <c r="A120" i="2"/>
  <c r="AP120" i="2"/>
  <c r="AO116" i="2"/>
  <c r="AS116" i="2" s="1"/>
  <c r="AP116" i="2"/>
  <c r="A116" i="2"/>
  <c r="AO112" i="2"/>
  <c r="AS112" i="2" s="1"/>
  <c r="AP112" i="2"/>
  <c r="A112" i="2"/>
  <c r="AO108" i="2"/>
  <c r="AS108" i="2" s="1"/>
  <c r="AP108" i="2"/>
  <c r="A108" i="2"/>
  <c r="AO104" i="2"/>
  <c r="AS104" i="2" s="1"/>
  <c r="A104" i="2"/>
  <c r="AP104" i="2"/>
  <c r="AO100" i="2"/>
  <c r="AS100" i="2" s="1"/>
  <c r="A100" i="2"/>
  <c r="AP100" i="2"/>
  <c r="AO96" i="2"/>
  <c r="AS96" i="2" s="1"/>
  <c r="A96" i="2"/>
  <c r="AP96" i="2"/>
  <c r="AO92" i="2"/>
  <c r="AS92" i="2" s="1"/>
  <c r="A92" i="2"/>
  <c r="AP92" i="2"/>
  <c r="A88" i="2"/>
  <c r="AP88" i="2"/>
  <c r="AO88" i="2"/>
  <c r="AS88" i="2" s="1"/>
  <c r="CG23" i="2" l="1"/>
  <c r="M23" i="2"/>
  <c r="AE6" i="2"/>
  <c r="CN10" i="2"/>
  <c r="CE23" i="2" s="1"/>
  <c r="AE5" i="2"/>
  <c r="AE2" i="2"/>
  <c r="AE3" i="2"/>
  <c r="AO78" i="2"/>
  <c r="AS85" i="2"/>
  <c r="M24" i="2" l="1"/>
  <c r="CG24" i="2"/>
  <c r="AE4" i="2"/>
  <c r="M25" i="2" l="1"/>
  <c r="CG25" i="2"/>
  <c r="M26" i="2" l="1"/>
  <c r="CG26" i="2"/>
  <c r="CO24" i="2"/>
  <c r="M27" i="2" l="1"/>
  <c r="CG27" i="2"/>
  <c r="CO25" i="2"/>
  <c r="M28" i="2" l="1"/>
  <c r="CG28" i="2"/>
  <c r="CO26" i="2"/>
  <c r="M29" i="2" l="1"/>
  <c r="CG29" i="2"/>
  <c r="CO27" i="2"/>
  <c r="M30" i="2" l="1"/>
  <c r="CG31" i="2" s="1"/>
  <c r="CG30" i="2"/>
  <c r="CO28" i="2"/>
  <c r="CO29" i="2" l="1"/>
  <c r="CO31" i="2" l="1"/>
  <c r="CO30" i="2"/>
  <c r="N13" i="2" l="1"/>
  <c r="N9" i="2"/>
  <c r="O7" i="2"/>
  <c r="O14" i="2"/>
  <c r="N7" i="2"/>
  <c r="CH8" i="2" s="1"/>
  <c r="O8" i="2"/>
  <c r="CL9" i="2" s="1"/>
  <c r="N11" i="2"/>
  <c r="CH12" i="2" s="1"/>
  <c r="O12" i="2"/>
  <c r="CI13" i="2" s="1"/>
  <c r="O10" i="2"/>
  <c r="CI11" i="2" s="1"/>
  <c r="O11" i="2"/>
  <c r="CL12" i="2" s="1"/>
  <c r="O13" i="2"/>
  <c r="CL14" i="2" s="1"/>
  <c r="N14" i="2"/>
  <c r="CH15" i="2" s="1"/>
  <c r="N8" i="2"/>
  <c r="N12" i="2"/>
  <c r="O9" i="2"/>
  <c r="CI10" i="2" s="1"/>
  <c r="N10" i="2"/>
  <c r="CK11" i="2" s="1"/>
  <c r="CL10" i="2" l="1"/>
  <c r="CK8" i="2"/>
  <c r="CJ15" i="2"/>
  <c r="CL13" i="2"/>
  <c r="CJ9" i="2"/>
  <c r="CJ11" i="2"/>
  <c r="CL11" i="2"/>
  <c r="CI12" i="2"/>
  <c r="CI9" i="2"/>
  <c r="CK15" i="2"/>
  <c r="CJ12" i="2"/>
  <c r="CL15" i="2"/>
  <c r="CI15" i="2"/>
  <c r="CH13" i="2"/>
  <c r="CJ13" i="2"/>
  <c r="CK13" i="2"/>
  <c r="CH11" i="2"/>
  <c r="CK9" i="2"/>
  <c r="CH9" i="2"/>
  <c r="CK12" i="2"/>
  <c r="CI14" i="2"/>
  <c r="CJ8" i="2"/>
  <c r="CJ10" i="2"/>
  <c r="CL8" i="2"/>
  <c r="CI8" i="2"/>
  <c r="CJ14" i="2"/>
  <c r="CK10" i="2"/>
  <c r="CK14" i="2"/>
  <c r="CH14" i="2"/>
  <c r="CH10" i="2"/>
  <c r="CA21" i="2" l="1"/>
  <c r="CB21" i="2"/>
  <c r="CC21" i="2"/>
  <c r="CO12" i="2" l="1"/>
  <c r="CO9" i="2"/>
  <c r="CO11" i="2"/>
  <c r="CO13" i="2"/>
  <c r="CO10" i="2"/>
  <c r="CO14" i="2"/>
  <c r="CO8" i="2"/>
  <c r="CO15" i="2"/>
  <c r="CN23" i="2"/>
  <c r="CE36" i="2" s="1"/>
  <c r="CO23" i="2" s="1"/>
  <c r="CN21" i="2"/>
  <c r="CE34" i="2" s="1"/>
  <c r="CO21" i="2" s="1"/>
  <c r="CN22" i="2"/>
  <c r="CE35" i="2" s="1"/>
  <c r="CO22" i="2" s="1"/>
  <c r="CN19" i="2"/>
  <c r="CE32" i="2" s="1"/>
  <c r="CO19" i="2" s="1"/>
  <c r="CN20" i="2"/>
  <c r="CE33" i="2" s="1"/>
  <c r="CO20" i="2" s="1"/>
  <c r="CN18" i="2"/>
  <c r="CQ8" i="2" s="1" a="1"/>
  <c r="CW9" i="2" l="1"/>
  <c r="CU8" i="2"/>
  <c r="CV14" i="2"/>
  <c r="CW14" i="2"/>
  <c r="CU13" i="2"/>
  <c r="CX12" i="2"/>
  <c r="CV11" i="2"/>
  <c r="CR13" i="2"/>
  <c r="CS9" i="2"/>
  <c r="CQ8" i="2"/>
  <c r="CR14" i="2"/>
  <c r="CS12" i="2"/>
  <c r="CQ11" i="2"/>
  <c r="CR11" i="2"/>
  <c r="CR8" i="2"/>
  <c r="CU14" i="2"/>
  <c r="CX13" i="2"/>
  <c r="CV12" i="2"/>
  <c r="CW12" i="2"/>
  <c r="CU11" i="2"/>
  <c r="CX10" i="2"/>
  <c r="CV9" i="2"/>
  <c r="CR9" i="2"/>
  <c r="CQ14" i="2"/>
  <c r="CT13" i="2"/>
  <c r="CR12" i="2"/>
  <c r="CS10" i="2"/>
  <c r="CT14" i="2"/>
  <c r="CW13" i="2"/>
  <c r="CU12" i="2"/>
  <c r="CX11" i="2"/>
  <c r="CV10" i="2"/>
  <c r="CW10" i="2"/>
  <c r="CU9" i="2"/>
  <c r="CX8" i="2"/>
  <c r="CQ9" i="2"/>
  <c r="CS13" i="2"/>
  <c r="CQ12" i="2"/>
  <c r="CT11" i="2"/>
  <c r="CR10" i="2"/>
  <c r="CS8" i="2"/>
  <c r="CT12" i="2"/>
  <c r="CW11" i="2"/>
  <c r="CU10" i="2"/>
  <c r="CX9" i="2"/>
  <c r="CV8" i="2"/>
  <c r="CW8" i="2"/>
  <c r="CX14" i="2"/>
  <c r="CV13" i="2"/>
  <c r="CT10" i="2"/>
  <c r="CS11" i="2"/>
  <c r="CQ10" i="2"/>
  <c r="CT9" i="2"/>
  <c r="CS14" i="2"/>
  <c r="CQ13" i="2"/>
  <c r="CT8" i="2"/>
  <c r="CE31" i="2"/>
  <c r="CO18" i="2" s="1"/>
  <c r="BY8" i="2" a="1"/>
  <c r="CB8" i="2" l="1"/>
  <c r="BY12" i="2"/>
  <c r="CB10" i="2"/>
  <c r="CA11" i="2"/>
  <c r="CA10" i="2"/>
  <c r="CC11" i="2"/>
  <c r="CD9" i="2"/>
  <c r="BY8" i="2"/>
  <c r="BY11" i="2"/>
  <c r="CD8" i="2"/>
  <c r="BY10" i="2"/>
  <c r="BZ11" i="2"/>
  <c r="CB9" i="2"/>
  <c r="CD10" i="2"/>
  <c r="CA9" i="2"/>
  <c r="BZ9" i="2"/>
  <c r="BZ10" i="2"/>
  <c r="BY9" i="2"/>
  <c r="BZ12" i="2"/>
  <c r="CC10" i="2"/>
  <c r="CA12" i="2"/>
  <c r="CA8" i="2"/>
  <c r="CC9" i="2"/>
  <c r="CC8" i="2"/>
  <c r="CB12" i="2"/>
  <c r="BZ8" i="2"/>
  <c r="CD11" i="2"/>
  <c r="CD12" i="2"/>
  <c r="CB11" i="2"/>
  <c r="CC12" i="2"/>
  <c r="CA15" i="2"/>
  <c r="AC9" i="2" l="1"/>
  <c r="Z5" i="2"/>
  <c r="AD9" i="2"/>
  <c r="AE9" i="2"/>
  <c r="AA9" i="2"/>
  <c r="AC4" i="2"/>
  <c r="AB9" i="2"/>
  <c r="Z2" i="2"/>
  <c r="Z9" i="2"/>
  <c r="CA13" i="2" l="1"/>
  <c r="E74" i="2"/>
  <c r="CA19" i="2"/>
  <c r="AB8" i="2"/>
  <c r="AB11" i="2" s="1"/>
  <c r="CD19" i="2"/>
  <c r="AE8" i="2"/>
  <c r="H74" i="2"/>
  <c r="BY13" i="2"/>
  <c r="BG9" i="2"/>
  <c r="CC19" i="2"/>
  <c r="Z8" i="2"/>
  <c r="C74" i="2"/>
  <c r="CC15" i="2"/>
  <c r="BY15" i="2" s="1"/>
  <c r="BZ13" i="2"/>
  <c r="CB19" i="2"/>
  <c r="D74" i="2"/>
  <c r="AA8" i="2"/>
  <c r="AA11" i="2" s="1"/>
  <c r="CB13" i="2"/>
  <c r="BZ19" i="2"/>
  <c r="F74" i="2"/>
  <c r="AC8" i="2"/>
  <c r="AC11" i="2" s="1"/>
  <c r="AC2" i="2"/>
  <c r="AC3" i="2"/>
  <c r="Z3" i="2" s="1"/>
  <c r="Z4" i="2" s="1"/>
  <c r="BY19" i="2"/>
  <c r="CC13" i="2"/>
  <c r="G74" i="2"/>
  <c r="AD8" i="2"/>
  <c r="AD11" i="2" s="1"/>
  <c r="T73" i="2" l="1"/>
  <c r="U73" i="2" s="1"/>
  <c r="V73" i="2" s="1"/>
  <c r="T71" i="2"/>
  <c r="U71" i="2" s="1"/>
  <c r="V71" i="2" s="1"/>
  <c r="T69" i="2"/>
  <c r="U69" i="2" s="1"/>
  <c r="V69" i="2" s="1"/>
  <c r="T65" i="2"/>
  <c r="U65" i="2" s="1"/>
  <c r="V65" i="2" s="1"/>
  <c r="T61" i="2"/>
  <c r="U61" i="2" s="1"/>
  <c r="V61" i="2" s="1"/>
  <c r="T51" i="2"/>
  <c r="U51" i="2" s="1"/>
  <c r="V51" i="2" s="1"/>
  <c r="T33" i="2"/>
  <c r="U33" i="2" s="1"/>
  <c r="V33" i="2" s="1"/>
  <c r="T74" i="2"/>
  <c r="U74" i="2" s="1"/>
  <c r="V74" i="2" s="1"/>
  <c r="T72" i="2"/>
  <c r="U72" i="2" s="1"/>
  <c r="V72" i="2" s="1"/>
  <c r="T70" i="2"/>
  <c r="U70" i="2" s="1"/>
  <c r="V70" i="2" s="1"/>
  <c r="T68" i="2"/>
  <c r="U68" i="2" s="1"/>
  <c r="V68" i="2" s="1"/>
  <c r="T66" i="2"/>
  <c r="U66" i="2" s="1"/>
  <c r="V66" i="2" s="1"/>
  <c r="T64" i="2"/>
  <c r="U64" i="2" s="1"/>
  <c r="V64" i="2" s="1"/>
  <c r="T62" i="2"/>
  <c r="U62" i="2" s="1"/>
  <c r="V62" i="2" s="1"/>
  <c r="T60" i="2"/>
  <c r="U60" i="2" s="1"/>
  <c r="V60" i="2" s="1"/>
  <c r="T58" i="2"/>
  <c r="U58" i="2" s="1"/>
  <c r="V58" i="2" s="1"/>
  <c r="T56" i="2"/>
  <c r="U56" i="2" s="1"/>
  <c r="V56" i="2" s="1"/>
  <c r="T54" i="2"/>
  <c r="U54" i="2" s="1"/>
  <c r="V54" i="2" s="1"/>
  <c r="T52" i="2"/>
  <c r="U52" i="2" s="1"/>
  <c r="V52" i="2" s="1"/>
  <c r="T50" i="2"/>
  <c r="U50" i="2" s="1"/>
  <c r="V50" i="2" s="1"/>
  <c r="T48" i="2"/>
  <c r="U48" i="2" s="1"/>
  <c r="V48" i="2" s="1"/>
  <c r="T46" i="2"/>
  <c r="U46" i="2" s="1"/>
  <c r="V46" i="2" s="1"/>
  <c r="T44" i="2"/>
  <c r="U44" i="2" s="1"/>
  <c r="V44" i="2" s="1"/>
  <c r="T42" i="2"/>
  <c r="U42" i="2" s="1"/>
  <c r="V42" i="2" s="1"/>
  <c r="T40" i="2"/>
  <c r="U40" i="2" s="1"/>
  <c r="V40" i="2" s="1"/>
  <c r="T38" i="2"/>
  <c r="U38" i="2" s="1"/>
  <c r="V38" i="2" s="1"/>
  <c r="T36" i="2"/>
  <c r="U36" i="2" s="1"/>
  <c r="V36" i="2" s="1"/>
  <c r="T34" i="2"/>
  <c r="U34" i="2" s="1"/>
  <c r="V34" i="2" s="1"/>
  <c r="T32" i="2"/>
  <c r="U32" i="2" s="1"/>
  <c r="V32" i="2" s="1"/>
  <c r="T63" i="2"/>
  <c r="U63" i="2" s="1"/>
  <c r="V63" i="2" s="1"/>
  <c r="T57" i="2"/>
  <c r="U57" i="2" s="1"/>
  <c r="V57" i="2" s="1"/>
  <c r="T55" i="2"/>
  <c r="U55" i="2" s="1"/>
  <c r="V55" i="2" s="1"/>
  <c r="T47" i="2"/>
  <c r="U47" i="2" s="1"/>
  <c r="V47" i="2" s="1"/>
  <c r="T41" i="2"/>
  <c r="U41" i="2" s="1"/>
  <c r="V41" i="2" s="1"/>
  <c r="T37" i="2"/>
  <c r="U37" i="2" s="1"/>
  <c r="V37" i="2" s="1"/>
  <c r="T31" i="2"/>
  <c r="U31" i="2" s="1"/>
  <c r="V31" i="2" s="1"/>
  <c r="T67" i="2"/>
  <c r="U67" i="2" s="1"/>
  <c r="V67" i="2" s="1"/>
  <c r="T59" i="2"/>
  <c r="U59" i="2" s="1"/>
  <c r="V59" i="2" s="1"/>
  <c r="T53" i="2"/>
  <c r="U53" i="2" s="1"/>
  <c r="V53" i="2" s="1"/>
  <c r="T49" i="2"/>
  <c r="U49" i="2" s="1"/>
  <c r="V49" i="2" s="1"/>
  <c r="T45" i="2"/>
  <c r="U45" i="2" s="1"/>
  <c r="V45" i="2" s="1"/>
  <c r="T43" i="2"/>
  <c r="U43" i="2" s="1"/>
  <c r="V43" i="2" s="1"/>
  <c r="T39" i="2"/>
  <c r="U39" i="2" s="1"/>
  <c r="V39" i="2" s="1"/>
  <c r="T35" i="2"/>
  <c r="U35" i="2" s="1"/>
  <c r="V35" i="2" s="1"/>
  <c r="T7" i="2"/>
  <c r="U7" i="2" s="1"/>
  <c r="V7" i="2" s="1"/>
  <c r="T30" i="2"/>
  <c r="U30" i="2" s="1"/>
  <c r="V30" i="2" s="1"/>
  <c r="T27" i="2"/>
  <c r="U27" i="2" s="1"/>
  <c r="V27" i="2" s="1"/>
  <c r="T25" i="2"/>
  <c r="U25" i="2" s="1"/>
  <c r="V25" i="2" s="1"/>
  <c r="T22" i="2"/>
  <c r="U22" i="2" s="1"/>
  <c r="V22" i="2" s="1"/>
  <c r="T16" i="2"/>
  <c r="U16" i="2" s="1"/>
  <c r="V16" i="2" s="1"/>
  <c r="T11" i="2"/>
  <c r="U11" i="2" s="1"/>
  <c r="V11" i="2" s="1"/>
  <c r="T9" i="2"/>
  <c r="U9" i="2" s="1"/>
  <c r="V9" i="2" s="1"/>
  <c r="T17" i="2"/>
  <c r="U17" i="2" s="1"/>
  <c r="V17" i="2" s="1"/>
  <c r="T28" i="2"/>
  <c r="U28" i="2" s="1"/>
  <c r="V28" i="2" s="1"/>
  <c r="T23" i="2"/>
  <c r="U23" i="2" s="1"/>
  <c r="V23" i="2" s="1"/>
  <c r="T18" i="2"/>
  <c r="U18" i="2" s="1"/>
  <c r="V18" i="2" s="1"/>
  <c r="T29" i="2"/>
  <c r="U29" i="2" s="1"/>
  <c r="V29" i="2" s="1"/>
  <c r="T26" i="2"/>
  <c r="U26" i="2" s="1"/>
  <c r="V26" i="2" s="1"/>
  <c r="T20" i="2"/>
  <c r="U20" i="2" s="1"/>
  <c r="V20" i="2" s="1"/>
  <c r="T15" i="2"/>
  <c r="U15" i="2" s="1"/>
  <c r="V15" i="2" s="1"/>
  <c r="T13" i="2"/>
  <c r="U13" i="2" s="1"/>
  <c r="V13" i="2" s="1"/>
  <c r="T10" i="2"/>
  <c r="U10" i="2" s="1"/>
  <c r="T24" i="2"/>
  <c r="U24" i="2" s="1"/>
  <c r="V24" i="2" s="1"/>
  <c r="T19" i="2"/>
  <c r="U19" i="2" s="1"/>
  <c r="V19" i="2" s="1"/>
  <c r="T14" i="2"/>
  <c r="U14" i="2" s="1"/>
  <c r="V14" i="2" s="1"/>
  <c r="T8" i="2"/>
  <c r="U8" i="2" s="1"/>
  <c r="V8" i="2" s="1"/>
  <c r="T21" i="2"/>
  <c r="U21" i="2" s="1"/>
  <c r="V21" i="2" s="1"/>
  <c r="T12" i="2"/>
  <c r="U12" i="2" s="1"/>
  <c r="V12" i="2" s="1"/>
  <c r="AC12" i="2"/>
  <c r="AC10" i="2"/>
  <c r="AB12" i="2"/>
  <c r="AB10" i="2"/>
  <c r="AC5" i="2"/>
  <c r="Z11" i="2"/>
  <c r="AN232" i="2"/>
  <c r="AN113" i="2"/>
  <c r="AN279" i="2"/>
  <c r="AN258" i="2"/>
  <c r="AN261" i="2"/>
  <c r="AN225" i="2"/>
  <c r="AN165" i="2"/>
  <c r="AN241" i="2"/>
  <c r="AN253" i="2"/>
  <c r="AN132" i="2"/>
  <c r="AN175" i="2"/>
  <c r="AN100" i="2"/>
  <c r="AN116" i="2"/>
  <c r="AN216" i="2"/>
  <c r="AN255" i="2"/>
  <c r="AN228" i="2"/>
  <c r="AN294" i="2"/>
  <c r="AN285" i="2"/>
  <c r="AN224" i="2"/>
  <c r="AN173" i="2"/>
  <c r="AN237" i="2"/>
  <c r="AN141" i="2"/>
  <c r="AN190" i="2"/>
  <c r="AN137" i="2"/>
  <c r="AN283" i="2"/>
  <c r="AN217" i="2"/>
  <c r="AN109" i="2"/>
  <c r="AN158" i="2"/>
  <c r="AN263" i="2"/>
  <c r="AN210" i="2"/>
  <c r="AN288" i="2"/>
  <c r="AN121" i="2"/>
  <c r="AN293" i="2"/>
  <c r="AN223" i="2"/>
  <c r="AN229" i="2"/>
  <c r="AN239" i="2"/>
  <c r="AN295" i="2"/>
  <c r="AN120" i="2"/>
  <c r="AN153" i="2"/>
  <c r="AN249" i="2"/>
  <c r="AN297" i="2"/>
  <c r="AN89" i="2"/>
  <c r="AN140" i="2"/>
  <c r="AN271" i="2"/>
  <c r="AN189" i="2"/>
  <c r="AN193" i="2"/>
  <c r="AN199" i="2"/>
  <c r="AN146" i="2"/>
  <c r="AN200" i="2"/>
  <c r="AN291" i="2"/>
  <c r="AN123" i="2"/>
  <c r="AN194" i="2"/>
  <c r="AN154" i="2"/>
  <c r="AN230" i="2"/>
  <c r="AN202" i="2"/>
  <c r="AN125" i="2"/>
  <c r="AN97" i="2"/>
  <c r="AN142" i="2"/>
  <c r="AN236" i="2"/>
  <c r="AN289" i="2"/>
  <c r="AN169" i="2"/>
  <c r="AN211" i="2"/>
  <c r="AN93" i="2"/>
  <c r="AN238" i="2"/>
  <c r="AN191" i="2"/>
  <c r="AN246" i="2"/>
  <c r="AN147" i="2"/>
  <c r="AN247" i="2"/>
  <c r="AN226" i="2"/>
  <c r="AN213" i="2"/>
  <c r="AN270" i="2"/>
  <c r="AN119" i="2"/>
  <c r="AN275" i="2"/>
  <c r="AN105" i="2"/>
  <c r="AN171" i="2"/>
  <c r="AN274" i="2"/>
  <c r="AN108" i="2"/>
  <c r="AN256" i="2"/>
  <c r="AN182" i="2"/>
  <c r="AN214" i="2"/>
  <c r="AN259" i="2"/>
  <c r="AN262" i="2"/>
  <c r="AN104" i="2"/>
  <c r="AN282" i="2"/>
  <c r="AN130" i="2"/>
  <c r="AN281" i="2"/>
  <c r="AN197" i="2"/>
  <c r="AN234" i="2"/>
  <c r="AN231" i="2"/>
  <c r="AN166" i="2"/>
  <c r="AN107" i="2"/>
  <c r="AN160" i="2"/>
  <c r="AN243" i="2"/>
  <c r="AN254" i="2"/>
  <c r="AN98" i="2"/>
  <c r="AN102" i="2"/>
  <c r="AN187" i="2"/>
  <c r="AN136" i="2"/>
  <c r="AN163" i="2"/>
  <c r="AN286" i="2"/>
  <c r="AN178" i="2"/>
  <c r="AN134" i="2"/>
  <c r="AN167" i="2"/>
  <c r="AN186" i="2"/>
  <c r="AN164" i="2"/>
  <c r="AN152" i="2"/>
  <c r="AN124" i="2"/>
  <c r="AN128" i="2"/>
  <c r="AN195" i="2"/>
  <c r="AN161" i="2"/>
  <c r="AN95" i="2"/>
  <c r="AN96" i="2"/>
  <c r="AN122" i="2"/>
  <c r="AN162" i="2"/>
  <c r="AN106" i="2"/>
  <c r="AN265" i="2"/>
  <c r="AN115" i="2"/>
  <c r="AN139" i="2"/>
  <c r="AN129" i="2"/>
  <c r="AN273" i="2"/>
  <c r="AN218" i="2"/>
  <c r="AN278" i="2"/>
  <c r="AN290" i="2"/>
  <c r="AN184" i="2"/>
  <c r="AN99" i="2"/>
  <c r="AN251" i="2"/>
  <c r="AN114" i="2"/>
  <c r="AN103" i="2"/>
  <c r="AN86" i="2"/>
  <c r="AN299" i="2"/>
  <c r="AN145" i="2"/>
  <c r="AN127" i="2"/>
  <c r="AN219" i="2"/>
  <c r="AN110" i="2"/>
  <c r="AN207" i="2"/>
  <c r="AN192" i="2"/>
  <c r="AN250" i="2"/>
  <c r="AN143" i="2"/>
  <c r="AN296" i="2"/>
  <c r="AN111" i="2"/>
  <c r="AN156" i="2"/>
  <c r="AN151" i="2"/>
  <c r="AN176" i="2"/>
  <c r="AN272" i="2"/>
  <c r="AN242" i="2"/>
  <c r="AN245" i="2"/>
  <c r="AN181" i="2"/>
  <c r="AN174" i="2"/>
  <c r="AN221" i="2"/>
  <c r="AN277" i="2"/>
  <c r="AN204" i="2"/>
  <c r="AN222" i="2"/>
  <c r="AN298" i="2"/>
  <c r="AN179" i="2"/>
  <c r="AN208" i="2"/>
  <c r="AN150" i="2"/>
  <c r="AN235" i="2"/>
  <c r="AN112" i="2"/>
  <c r="AN155" i="2"/>
  <c r="AN257" i="2"/>
  <c r="AN248" i="2"/>
  <c r="AN287" i="2"/>
  <c r="AN233" i="2"/>
  <c r="AN135" i="2"/>
  <c r="AN148" i="2"/>
  <c r="AN91" i="2"/>
  <c r="AN244" i="2"/>
  <c r="AN212" i="2"/>
  <c r="AN101" i="2"/>
  <c r="AN240" i="2"/>
  <c r="AN149" i="2"/>
  <c r="AN90" i="2"/>
  <c r="AN220" i="2"/>
  <c r="AN183" i="2"/>
  <c r="AN227" i="2"/>
  <c r="AN268" i="2"/>
  <c r="AN252" i="2"/>
  <c r="AN198" i="2"/>
  <c r="AN209" i="2"/>
  <c r="AN201" i="2"/>
  <c r="AN170" i="2"/>
  <c r="AN269" i="2"/>
  <c r="AN196" i="2"/>
  <c r="AN266" i="2"/>
  <c r="AN117" i="2"/>
  <c r="AN159" i="2"/>
  <c r="AN85" i="2"/>
  <c r="AN126" i="2"/>
  <c r="AN185" i="2"/>
  <c r="AN168" i="2"/>
  <c r="AN118" i="2"/>
  <c r="AN276" i="2"/>
  <c r="AN205" i="2"/>
  <c r="AN280" i="2"/>
  <c r="AN292" i="2"/>
  <c r="AN88" i="2"/>
  <c r="AN264" i="2"/>
  <c r="AN267" i="2"/>
  <c r="D111" i="2"/>
  <c r="AN138" i="2"/>
  <c r="AN94" i="2"/>
  <c r="AN215" i="2"/>
  <c r="AN92" i="2"/>
  <c r="AN87" i="2"/>
  <c r="AN188" i="2"/>
  <c r="AN131" i="2"/>
  <c r="AN157" i="2"/>
  <c r="AN177" i="2"/>
  <c r="AN260" i="2"/>
  <c r="AN206" i="2"/>
  <c r="AN284" i="2"/>
  <c r="AN203" i="2"/>
  <c r="AN172" i="2"/>
  <c r="AN180" i="2"/>
  <c r="AN144" i="2"/>
  <c r="AN133" i="2"/>
  <c r="D205" i="2"/>
  <c r="D222" i="2"/>
  <c r="D155" i="2"/>
  <c r="D294" i="2"/>
  <c r="D142" i="2"/>
  <c r="D283" i="2"/>
  <c r="D259" i="2"/>
  <c r="D95" i="2"/>
  <c r="D196" i="2"/>
  <c r="D293" i="2"/>
  <c r="D118" i="2"/>
  <c r="D235" i="2"/>
  <c r="D271" i="2"/>
  <c r="D257" i="2"/>
  <c r="D156" i="2"/>
  <c r="D239" i="2"/>
  <c r="D89" i="2"/>
  <c r="D282" i="2"/>
  <c r="D230" i="2"/>
  <c r="D236" i="2"/>
  <c r="D268" i="2"/>
  <c r="D285" i="2"/>
  <c r="D273" i="2"/>
  <c r="D129" i="2"/>
  <c r="D193" i="2"/>
  <c r="D165" i="2"/>
  <c r="D183" i="2"/>
  <c r="D217" i="2"/>
  <c r="D255" i="2"/>
  <c r="D288" i="2"/>
  <c r="D232" i="2"/>
  <c r="D161" i="2"/>
  <c r="D211" i="2"/>
  <c r="D138" i="2"/>
  <c r="D141" i="2"/>
  <c r="D91" i="2"/>
  <c r="D181" i="2"/>
  <c r="D214" i="2"/>
  <c r="D88" i="2"/>
  <c r="D177" i="2"/>
  <c r="D247" i="2"/>
  <c r="D278" i="2"/>
  <c r="D291" i="2"/>
  <c r="D149" i="2"/>
  <c r="D275" i="2"/>
  <c r="D256" i="2"/>
  <c r="D176" i="2"/>
  <c r="D97" i="2"/>
  <c r="D215" i="2"/>
  <c r="D182" i="2"/>
  <c r="D132" i="2"/>
  <c r="D228" i="2"/>
  <c r="D226" i="2"/>
  <c r="D120" i="2"/>
  <c r="D84" i="2"/>
  <c r="D209" i="2"/>
  <c r="D123" i="2"/>
  <c r="D166" i="2"/>
  <c r="D159" i="2"/>
  <c r="D169" i="2"/>
  <c r="D92" i="2"/>
  <c r="D157" i="2"/>
  <c r="D171" i="2"/>
  <c r="D254" i="2"/>
  <c r="D298" i="2"/>
  <c r="D119" i="2"/>
  <c r="D151" i="2"/>
  <c r="D163" i="2"/>
  <c r="D234" i="2"/>
  <c r="D128" i="2"/>
  <c r="D188" i="2"/>
  <c r="D221" i="2"/>
  <c r="D242" i="2"/>
  <c r="D197" i="2"/>
  <c r="D252" i="2"/>
  <c r="D122" i="2"/>
  <c r="D185" i="2"/>
  <c r="D110" i="2"/>
  <c r="D187" i="2"/>
  <c r="D219" i="2"/>
  <c r="D286" i="2"/>
  <c r="D162" i="2"/>
  <c r="D121" i="2"/>
  <c r="D296" i="2"/>
  <c r="D229" i="2"/>
  <c r="D279" i="2"/>
  <c r="D99" i="2"/>
  <c r="D94" i="2"/>
  <c r="D213" i="2"/>
  <c r="D140" i="2"/>
  <c r="D126" i="2"/>
  <c r="D206" i="2"/>
  <c r="D104" i="2"/>
  <c r="D210" i="2"/>
  <c r="D168" i="2"/>
  <c r="D112" i="2"/>
  <c r="D144" i="2"/>
  <c r="D175" i="2"/>
  <c r="D272" i="2"/>
  <c r="D269" i="2"/>
  <c r="D127" i="2"/>
  <c r="D90" i="2"/>
  <c r="D243" i="2"/>
  <c r="D106" i="2"/>
  <c r="D208" i="2"/>
  <c r="D153" i="2"/>
  <c r="D108" i="2"/>
  <c r="D167" i="2"/>
  <c r="D195" i="2"/>
  <c r="D227" i="2"/>
  <c r="D190" i="2"/>
  <c r="D184" i="2"/>
  <c r="D264" i="2"/>
  <c r="D191" i="2"/>
  <c r="D98" i="2"/>
  <c r="D292" i="2"/>
  <c r="D117" i="2"/>
  <c r="D178" i="2"/>
  <c r="D220" i="2"/>
  <c r="D200" i="2"/>
  <c r="D207" i="2"/>
  <c r="D240" i="2"/>
  <c r="D174" i="2"/>
  <c r="D170" i="2"/>
  <c r="D299" i="2"/>
  <c r="D148" i="2"/>
  <c r="D87" i="2"/>
  <c r="D180" i="2"/>
  <c r="D198" i="2"/>
  <c r="D248" i="2"/>
  <c r="D130" i="2"/>
  <c r="D172" i="2"/>
  <c r="D274" i="2"/>
  <c r="D276" i="2"/>
  <c r="D105" i="2"/>
  <c r="D233" i="2"/>
  <c r="D173" i="2"/>
  <c r="D192" i="2"/>
  <c r="D124" i="2"/>
  <c r="D189" i="2"/>
  <c r="D146" i="2"/>
  <c r="D100" i="2"/>
  <c r="D223" i="2"/>
  <c r="D107" i="2"/>
  <c r="D136" i="2"/>
  <c r="D295" i="2"/>
  <c r="D160" i="2"/>
  <c r="D258" i="2"/>
  <c r="D250" i="2"/>
  <c r="D147" i="2"/>
  <c r="D135" i="2"/>
  <c r="D134" i="2"/>
  <c r="D96" i="2"/>
  <c r="D133" i="2"/>
  <c r="D186" i="2"/>
  <c r="D101" i="2"/>
  <c r="D263" i="2"/>
  <c r="D164" i="2"/>
  <c r="D116" i="2"/>
  <c r="D253" i="2"/>
  <c r="D125" i="2"/>
  <c r="D93" i="2"/>
  <c r="D297" i="2"/>
  <c r="D244" i="2"/>
  <c r="D194" i="2"/>
  <c r="D158" i="2"/>
  <c r="D231" i="2"/>
  <c r="D199" i="2"/>
  <c r="D265" i="2"/>
  <c r="D115" i="2"/>
  <c r="D262" i="2"/>
  <c r="D237" i="2"/>
  <c r="D277" i="2"/>
  <c r="D216" i="2"/>
  <c r="D103" i="2"/>
  <c r="D203" i="2"/>
  <c r="D261" i="2"/>
  <c r="D137" i="2"/>
  <c r="D287" i="2"/>
  <c r="D251" i="2"/>
  <c r="D131" i="2"/>
  <c r="D152" i="2"/>
  <c r="D241" i="2"/>
  <c r="D224" i="2"/>
  <c r="D238" i="2"/>
  <c r="D204" i="2"/>
  <c r="D113" i="2"/>
  <c r="D267" i="2"/>
  <c r="D218" i="2"/>
  <c r="D280" i="2"/>
  <c r="D246" i="2"/>
  <c r="D249" i="2"/>
  <c r="D245" i="2"/>
  <c r="D284" i="2"/>
  <c r="D143" i="2"/>
  <c r="D139" i="2"/>
  <c r="D260" i="2"/>
  <c r="D109" i="2"/>
  <c r="D289" i="2"/>
  <c r="D281" i="2"/>
  <c r="D201" i="2"/>
  <c r="D145" i="2"/>
  <c r="D225" i="2"/>
  <c r="D290" i="2"/>
  <c r="D86" i="2"/>
  <c r="D202" i="2"/>
  <c r="D85" i="2"/>
  <c r="D270" i="2"/>
  <c r="D179" i="2"/>
  <c r="D266" i="2"/>
  <c r="D102" i="2"/>
  <c r="AN84" i="2"/>
  <c r="D212" i="2"/>
  <c r="D114" i="2"/>
  <c r="D154" i="2"/>
  <c r="D150" i="2"/>
  <c r="AA12" i="2"/>
  <c r="AA10" i="2"/>
  <c r="CA14" i="2"/>
  <c r="BZ14" i="2"/>
  <c r="CC14" i="2"/>
  <c r="CB14" i="2"/>
  <c r="BY14" i="2"/>
  <c r="AD10" i="2"/>
  <c r="AD12" i="2"/>
  <c r="BG10" i="2"/>
  <c r="BG11" i="2" s="1"/>
  <c r="AE11" i="2"/>
  <c r="AN78" i="2" l="1"/>
  <c r="V10" i="2"/>
  <c r="V5" i="2"/>
  <c r="AE10" i="2"/>
  <c r="AE12" i="2"/>
  <c r="D78" i="2"/>
  <c r="Z10" i="2"/>
  <c r="Z12" i="2"/>
  <c r="AN77" i="2"/>
  <c r="D77" i="2"/>
  <c r="C82" i="2" l="1"/>
  <c r="T83" i="2" l="1"/>
  <c r="P83" i="2"/>
  <c r="S83" i="2"/>
  <c r="O83" i="2"/>
  <c r="V83" i="2"/>
  <c r="R83" i="2"/>
  <c r="N83" i="2"/>
  <c r="U83" i="2"/>
  <c r="Q83" i="2"/>
  <c r="M83" i="2"/>
  <c r="AB83" i="2"/>
  <c r="AE83" i="2"/>
  <c r="G83" i="2"/>
  <c r="AD83" i="2"/>
  <c r="AK83" i="2"/>
  <c r="I83" i="2"/>
  <c r="X83" i="2"/>
  <c r="AA83" i="2"/>
  <c r="Z83" i="2"/>
  <c r="AG83" i="2"/>
  <c r="AJ83" i="2"/>
  <c r="L83" i="2"/>
  <c r="AM83" i="2"/>
  <c r="W83" i="2"/>
  <c r="AL83" i="2"/>
  <c r="J83" i="2"/>
  <c r="AC83" i="2"/>
  <c r="Y83" i="2"/>
  <c r="E83" i="2"/>
  <c r="AF83" i="2"/>
  <c r="H83" i="2"/>
  <c r="AI83" i="2"/>
  <c r="K83" i="2"/>
  <c r="AH83" i="2"/>
  <c r="F83" i="2"/>
  <c r="Q87" i="2" l="1"/>
  <c r="Q85" i="2"/>
  <c r="Q84" i="2"/>
  <c r="Q88" i="2"/>
  <c r="Q86" i="2"/>
  <c r="Q297" i="2"/>
  <c r="Q156" i="2"/>
  <c r="Q253" i="2"/>
  <c r="Q175" i="2"/>
  <c r="Q109" i="2"/>
  <c r="Q200" i="2"/>
  <c r="Q97" i="2"/>
  <c r="Q92" i="2"/>
  <c r="Q209" i="2"/>
  <c r="Q293" i="2"/>
  <c r="Q96" i="2"/>
  <c r="Q280" i="2"/>
  <c r="Q239" i="2"/>
  <c r="Q277" i="2"/>
  <c r="Q254" i="2"/>
  <c r="Q116" i="2"/>
  <c r="Q292" i="2"/>
  <c r="Q247" i="2"/>
  <c r="Q124" i="2"/>
  <c r="Q276" i="2"/>
  <c r="Q177" i="2"/>
  <c r="Q157" i="2"/>
  <c r="Q213" i="2"/>
  <c r="Q289" i="2"/>
  <c r="Q160" i="2"/>
  <c r="Q189" i="2"/>
  <c r="Q296" i="2"/>
  <c r="Q250" i="2"/>
  <c r="Q268" i="2"/>
  <c r="Q145" i="2"/>
  <c r="Q285" i="2"/>
  <c r="Q295" i="2"/>
  <c r="Q217" i="2"/>
  <c r="Q122" i="2"/>
  <c r="Q162" i="2"/>
  <c r="Q212" i="2"/>
  <c r="Q218" i="2"/>
  <c r="Q134" i="2"/>
  <c r="Q193" i="2"/>
  <c r="Q199" i="2"/>
  <c r="Q130" i="2"/>
  <c r="Q274" i="2"/>
  <c r="Q169" i="2"/>
  <c r="Q98" i="2"/>
  <c r="Q172" i="2"/>
  <c r="Q279" i="2"/>
  <c r="Q281" i="2"/>
  <c r="Q186" i="2"/>
  <c r="Q284" i="2"/>
  <c r="Q299" i="2"/>
  <c r="Q99" i="2"/>
  <c r="Q282" i="2"/>
  <c r="Q249" i="2"/>
  <c r="Q270" i="2"/>
  <c r="Q161" i="2"/>
  <c r="Q115" i="2"/>
  <c r="Q196" i="2"/>
  <c r="Q185" i="2"/>
  <c r="Q229" i="2"/>
  <c r="Q215" i="2"/>
  <c r="Q179" i="2"/>
  <c r="Q107" i="2"/>
  <c r="Q191" i="2"/>
  <c r="Q226" i="2"/>
  <c r="Q155" i="2"/>
  <c r="Q211" i="2"/>
  <c r="Q166" i="2"/>
  <c r="Q257" i="2"/>
  <c r="Q133" i="2"/>
  <c r="Q298" i="2"/>
  <c r="Q221" i="2"/>
  <c r="Q271" i="2"/>
  <c r="Q242" i="2"/>
  <c r="Q273" i="2"/>
  <c r="Q112" i="2"/>
  <c r="Q259" i="2"/>
  <c r="Q114" i="2"/>
  <c r="Q187" i="2"/>
  <c r="Q240" i="2"/>
  <c r="Q149" i="2"/>
  <c r="Q123" i="2"/>
  <c r="Q154" i="2"/>
  <c r="Q190" i="2"/>
  <c r="Q205" i="2"/>
  <c r="Q195" i="2"/>
  <c r="Q231" i="2"/>
  <c r="Q291" i="2"/>
  <c r="Q176" i="2"/>
  <c r="Q173" i="2"/>
  <c r="Q228" i="2"/>
  <c r="Q163" i="2"/>
  <c r="Q94" i="2"/>
  <c r="Q208" i="2"/>
  <c r="Q167" i="2"/>
  <c r="Q203" i="2"/>
  <c r="Q146" i="2"/>
  <c r="Q148" i="2"/>
  <c r="Q182" i="2"/>
  <c r="Q127" i="2"/>
  <c r="Q119" i="2"/>
  <c r="Q207" i="2"/>
  <c r="Q137" i="2"/>
  <c r="Q235" i="2"/>
  <c r="Q236" i="2"/>
  <c r="Q125" i="2"/>
  <c r="Q290" i="2"/>
  <c r="Q184" i="2"/>
  <c r="Q159" i="2"/>
  <c r="Q132" i="2"/>
  <c r="Q181" i="2"/>
  <c r="Q275" i="2"/>
  <c r="Q100" i="2"/>
  <c r="Q138" i="2"/>
  <c r="Q256" i="2"/>
  <c r="Q216" i="2"/>
  <c r="Q283" i="2"/>
  <c r="Q214" i="2"/>
  <c r="Q248" i="2"/>
  <c r="Q245" i="2"/>
  <c r="Q272" i="2"/>
  <c r="Q102" i="2"/>
  <c r="Q222" i="2"/>
  <c r="Q237" i="2"/>
  <c r="Q147" i="2"/>
  <c r="Q168" i="2"/>
  <c r="Q118" i="2"/>
  <c r="Q131" i="2"/>
  <c r="Q95" i="2"/>
  <c r="Q210" i="2"/>
  <c r="Q260" i="2"/>
  <c r="Q278" i="2"/>
  <c r="Q265" i="2"/>
  <c r="Q194" i="2"/>
  <c r="Q126" i="2"/>
  <c r="Q111" i="2"/>
  <c r="Q225" i="2"/>
  <c r="Q110" i="2"/>
  <c r="Q143" i="2"/>
  <c r="Q197" i="2"/>
  <c r="Q243" i="2"/>
  <c r="Q261" i="2"/>
  <c r="Q142" i="2"/>
  <c r="Q244" i="2"/>
  <c r="Q238" i="2"/>
  <c r="Q89" i="2"/>
  <c r="Q223" i="2"/>
  <c r="Q201" i="2"/>
  <c r="Q91" i="2"/>
  <c r="Q287" i="2"/>
  <c r="Q266" i="2"/>
  <c r="Q141" i="2"/>
  <c r="Q174" i="2"/>
  <c r="Q135" i="2"/>
  <c r="Q234" i="2"/>
  <c r="Q171" i="2"/>
  <c r="Q139" i="2"/>
  <c r="Q105" i="2"/>
  <c r="Q198" i="2"/>
  <c r="Q108" i="2"/>
  <c r="Q144" i="2"/>
  <c r="Q93" i="2"/>
  <c r="Q120" i="2"/>
  <c r="Q113" i="2"/>
  <c r="Q180" i="2"/>
  <c r="Q150" i="2"/>
  <c r="Q129" i="2"/>
  <c r="Q233" i="2"/>
  <c r="Q267" i="2"/>
  <c r="Q269" i="2"/>
  <c r="Q153" i="2"/>
  <c r="Q227" i="2"/>
  <c r="Q103" i="2"/>
  <c r="Q178" i="2"/>
  <c r="Q117" i="2"/>
  <c r="Q183" i="2"/>
  <c r="Q188" i="2"/>
  <c r="Q104" i="2"/>
  <c r="Q258" i="2"/>
  <c r="Q121" i="2"/>
  <c r="Q202" i="2"/>
  <c r="Q241" i="2"/>
  <c r="Q220" i="2"/>
  <c r="Q230" i="2"/>
  <c r="Q136" i="2"/>
  <c r="Q263" i="2"/>
  <c r="Q288" i="2"/>
  <c r="Q286" i="2"/>
  <c r="Q206" i="2"/>
  <c r="Q101" i="2"/>
  <c r="Q219" i="2"/>
  <c r="Q158" i="2"/>
  <c r="Q224" i="2"/>
  <c r="Q232" i="2"/>
  <c r="Q170" i="2"/>
  <c r="Q252" i="2"/>
  <c r="Q164" i="2"/>
  <c r="Q255" i="2"/>
  <c r="Q152" i="2"/>
  <c r="Q165" i="2"/>
  <c r="Q192" i="2"/>
  <c r="Q294" i="2"/>
  <c r="Q106" i="2"/>
  <c r="Q204" i="2"/>
  <c r="Q128" i="2"/>
  <c r="Q251" i="2"/>
  <c r="Q246" i="2"/>
  <c r="Q151" i="2"/>
  <c r="Q264" i="2"/>
  <c r="Q262" i="2"/>
  <c r="Q140" i="2"/>
  <c r="Q90" i="2"/>
  <c r="U87" i="2"/>
  <c r="U86" i="2"/>
  <c r="U85" i="2"/>
  <c r="U84" i="2"/>
  <c r="U88" i="2"/>
  <c r="U254" i="2"/>
  <c r="U192" i="2"/>
  <c r="U196" i="2"/>
  <c r="U197" i="2"/>
  <c r="U209" i="2"/>
  <c r="U172" i="2"/>
  <c r="U111" i="2"/>
  <c r="U193" i="2"/>
  <c r="U122" i="2"/>
  <c r="U150" i="2"/>
  <c r="U98" i="2"/>
  <c r="U287" i="2"/>
  <c r="U128" i="2"/>
  <c r="U144" i="2"/>
  <c r="U231" i="2"/>
  <c r="U181" i="2"/>
  <c r="U201" i="2"/>
  <c r="U185" i="2"/>
  <c r="U248" i="2"/>
  <c r="U175" i="2"/>
  <c r="U260" i="2"/>
  <c r="U164" i="2"/>
  <c r="U225" i="2"/>
  <c r="U149" i="2"/>
  <c r="U145" i="2"/>
  <c r="U234" i="2"/>
  <c r="U148" i="2"/>
  <c r="U103" i="2"/>
  <c r="U180" i="2"/>
  <c r="U293" i="2"/>
  <c r="U273" i="2"/>
  <c r="U157" i="2"/>
  <c r="U263" i="2"/>
  <c r="U268" i="2"/>
  <c r="U267" i="2"/>
  <c r="U223" i="2"/>
  <c r="U131" i="2"/>
  <c r="U265" i="2"/>
  <c r="U269" i="2"/>
  <c r="U146" i="2"/>
  <c r="U89" i="2"/>
  <c r="U143" i="2"/>
  <c r="U294" i="2"/>
  <c r="U257" i="2"/>
  <c r="U136" i="2"/>
  <c r="U274" i="2"/>
  <c r="U277" i="2"/>
  <c r="U91" i="2"/>
  <c r="U297" i="2"/>
  <c r="U222" i="2"/>
  <c r="U152" i="2"/>
  <c r="U134" i="2"/>
  <c r="U236" i="2"/>
  <c r="U250" i="2"/>
  <c r="U166" i="2"/>
  <c r="U200" i="2"/>
  <c r="U178" i="2"/>
  <c r="U114" i="2"/>
  <c r="U189" i="2"/>
  <c r="U290" i="2"/>
  <c r="U286" i="2"/>
  <c r="U266" i="2"/>
  <c r="U242" i="2"/>
  <c r="U154" i="2"/>
  <c r="U118" i="2"/>
  <c r="U163" i="2"/>
  <c r="U211" i="2"/>
  <c r="U195" i="2"/>
  <c r="U141" i="2"/>
  <c r="U126" i="2"/>
  <c r="U159" i="2"/>
  <c r="U95" i="2"/>
  <c r="U275" i="2"/>
  <c r="U241" i="2"/>
  <c r="U259" i="2"/>
  <c r="U227" i="2"/>
  <c r="U299" i="2"/>
  <c r="U289" i="2"/>
  <c r="U182" i="2"/>
  <c r="U137" i="2"/>
  <c r="U191" i="2"/>
  <c r="U142" i="2"/>
  <c r="U90" i="2"/>
  <c r="U165" i="2"/>
  <c r="U110" i="2"/>
  <c r="U170" i="2"/>
  <c r="U285" i="2"/>
  <c r="U129" i="2"/>
  <c r="U106" i="2"/>
  <c r="U258" i="2"/>
  <c r="U94" i="2"/>
  <c r="U99" i="2"/>
  <c r="U179" i="2"/>
  <c r="U291" i="2"/>
  <c r="U186" i="2"/>
  <c r="U151" i="2"/>
  <c r="U226" i="2"/>
  <c r="U194" i="2"/>
  <c r="U120" i="2"/>
  <c r="U276" i="2"/>
  <c r="U187" i="2"/>
  <c r="U262" i="2"/>
  <c r="U295" i="2"/>
  <c r="U270" i="2"/>
  <c r="U298" i="2"/>
  <c r="U282" i="2"/>
  <c r="U238" i="2"/>
  <c r="U272" i="2"/>
  <c r="U140" i="2"/>
  <c r="U252" i="2"/>
  <c r="U218" i="2"/>
  <c r="U210" i="2"/>
  <c r="U206" i="2"/>
  <c r="U101" i="2"/>
  <c r="U247" i="2"/>
  <c r="U235" i="2"/>
  <c r="U233" i="2"/>
  <c r="U271" i="2"/>
  <c r="U202" i="2"/>
  <c r="U279" i="2"/>
  <c r="U183" i="2"/>
  <c r="U246" i="2"/>
  <c r="U105" i="2"/>
  <c r="U153" i="2"/>
  <c r="U177" i="2"/>
  <c r="U125" i="2"/>
  <c r="U232" i="2"/>
  <c r="U245" i="2"/>
  <c r="U116" i="2"/>
  <c r="U109" i="2"/>
  <c r="U176" i="2"/>
  <c r="U123" i="2"/>
  <c r="U214" i="2"/>
  <c r="U127" i="2"/>
  <c r="U93" i="2"/>
  <c r="U119" i="2"/>
  <c r="U147" i="2"/>
  <c r="U102" i="2"/>
  <c r="U228" i="2"/>
  <c r="U281" i="2"/>
  <c r="U100" i="2"/>
  <c r="U261" i="2"/>
  <c r="U161" i="2"/>
  <c r="U203" i="2"/>
  <c r="U188" i="2"/>
  <c r="U219" i="2"/>
  <c r="U112" i="2"/>
  <c r="U169" i="2"/>
  <c r="U208" i="2"/>
  <c r="U171" i="2"/>
  <c r="U240" i="2"/>
  <c r="U130" i="2"/>
  <c r="U117" i="2"/>
  <c r="U292" i="2"/>
  <c r="U237" i="2"/>
  <c r="U288" i="2"/>
  <c r="U108" i="2"/>
  <c r="U243" i="2"/>
  <c r="U160" i="2"/>
  <c r="U113" i="2"/>
  <c r="U184" i="2"/>
  <c r="U278" i="2"/>
  <c r="U168" i="2"/>
  <c r="U156" i="2"/>
  <c r="U220" i="2"/>
  <c r="U139" i="2"/>
  <c r="U221" i="2"/>
  <c r="U264" i="2"/>
  <c r="U230" i="2"/>
  <c r="U158" i="2"/>
  <c r="U255" i="2"/>
  <c r="U132" i="2"/>
  <c r="U115" i="2"/>
  <c r="U212" i="2"/>
  <c r="U199" i="2"/>
  <c r="U198" i="2"/>
  <c r="U215" i="2"/>
  <c r="U217" i="2"/>
  <c r="U174" i="2"/>
  <c r="U107" i="2"/>
  <c r="U124" i="2"/>
  <c r="U253" i="2"/>
  <c r="U92" i="2"/>
  <c r="U284" i="2"/>
  <c r="U167" i="2"/>
  <c r="U155" i="2"/>
  <c r="U204" i="2"/>
  <c r="U138" i="2"/>
  <c r="U96" i="2"/>
  <c r="U97" i="2"/>
  <c r="U296" i="2"/>
  <c r="U121" i="2"/>
  <c r="U244" i="2"/>
  <c r="U216" i="2"/>
  <c r="U239" i="2"/>
  <c r="U224" i="2"/>
  <c r="U229" i="2"/>
  <c r="U135" i="2"/>
  <c r="U256" i="2"/>
  <c r="U213" i="2"/>
  <c r="U280" i="2"/>
  <c r="U190" i="2"/>
  <c r="U104" i="2"/>
  <c r="U251" i="2"/>
  <c r="U133" i="2"/>
  <c r="U249" i="2"/>
  <c r="U173" i="2"/>
  <c r="U207" i="2"/>
  <c r="U283" i="2"/>
  <c r="U162" i="2"/>
  <c r="U205" i="2"/>
  <c r="O87" i="2"/>
  <c r="O88" i="2"/>
  <c r="O84" i="2"/>
  <c r="O86" i="2"/>
  <c r="O85" i="2"/>
  <c r="O158" i="2"/>
  <c r="O241" i="2"/>
  <c r="O194" i="2"/>
  <c r="O94" i="2"/>
  <c r="O276" i="2"/>
  <c r="O152" i="2"/>
  <c r="O208" i="2"/>
  <c r="O222" i="2"/>
  <c r="O173" i="2"/>
  <c r="O231" i="2"/>
  <c r="O178" i="2"/>
  <c r="O112" i="2"/>
  <c r="O141" i="2"/>
  <c r="O177" i="2"/>
  <c r="O253" i="2"/>
  <c r="O240" i="2"/>
  <c r="O244" i="2"/>
  <c r="O160" i="2"/>
  <c r="O279" i="2"/>
  <c r="O105" i="2"/>
  <c r="O184" i="2"/>
  <c r="O180" i="2"/>
  <c r="O295" i="2"/>
  <c r="O263" i="2"/>
  <c r="O198" i="2"/>
  <c r="O138" i="2"/>
  <c r="O121" i="2"/>
  <c r="O156" i="2"/>
  <c r="O145" i="2"/>
  <c r="O106" i="2"/>
  <c r="O90" i="2"/>
  <c r="O288" i="2"/>
  <c r="O149" i="2"/>
  <c r="O196" i="2"/>
  <c r="O143" i="2"/>
  <c r="O261" i="2"/>
  <c r="O283" i="2"/>
  <c r="O142" i="2"/>
  <c r="O206" i="2"/>
  <c r="O126" i="2"/>
  <c r="O134" i="2"/>
  <c r="O257" i="2"/>
  <c r="O130" i="2"/>
  <c r="O157" i="2"/>
  <c r="O243" i="2"/>
  <c r="O182" i="2"/>
  <c r="O277" i="2"/>
  <c r="O113" i="2"/>
  <c r="O117" i="2"/>
  <c r="O124" i="2"/>
  <c r="O281" i="2"/>
  <c r="O93" i="2"/>
  <c r="O297" i="2"/>
  <c r="O269" i="2"/>
  <c r="O199" i="2"/>
  <c r="O176" i="2"/>
  <c r="O247" i="2"/>
  <c r="O239" i="2"/>
  <c r="O249" i="2"/>
  <c r="O293" i="2"/>
  <c r="O111" i="2"/>
  <c r="O125" i="2"/>
  <c r="O215" i="2"/>
  <c r="O245" i="2"/>
  <c r="O195" i="2"/>
  <c r="O193" i="2"/>
  <c r="O95" i="2"/>
  <c r="O214" i="2"/>
  <c r="O298" i="2"/>
  <c r="O119" i="2"/>
  <c r="O234" i="2"/>
  <c r="O137" i="2"/>
  <c r="O211" i="2"/>
  <c r="O103" i="2"/>
  <c r="O260" i="2"/>
  <c r="O202" i="2"/>
  <c r="O150" i="2"/>
  <c r="O146" i="2"/>
  <c r="O256" i="2"/>
  <c r="O242" i="2"/>
  <c r="O218" i="2"/>
  <c r="O210" i="2"/>
  <c r="O169" i="2"/>
  <c r="O91" i="2"/>
  <c r="O289" i="2"/>
  <c r="O114" i="2"/>
  <c r="O246" i="2"/>
  <c r="O280" i="2"/>
  <c r="O285" i="2"/>
  <c r="O98" i="2"/>
  <c r="O270" i="2"/>
  <c r="O235" i="2"/>
  <c r="O203" i="2"/>
  <c r="O254" i="2"/>
  <c r="O237" i="2"/>
  <c r="O248" i="2"/>
  <c r="O291" i="2"/>
  <c r="O132" i="2"/>
  <c r="O116" i="2"/>
  <c r="O262" i="2"/>
  <c r="O115" i="2"/>
  <c r="O101" i="2"/>
  <c r="O228" i="2"/>
  <c r="O220" i="2"/>
  <c r="O290" i="2"/>
  <c r="O230" i="2"/>
  <c r="O226" i="2"/>
  <c r="O207" i="2"/>
  <c r="O147" i="2"/>
  <c r="O287" i="2"/>
  <c r="O216" i="2"/>
  <c r="O165" i="2"/>
  <c r="O224" i="2"/>
  <c r="O171" i="2"/>
  <c r="O250" i="2"/>
  <c r="O92" i="2"/>
  <c r="O205" i="2"/>
  <c r="O223" i="2"/>
  <c r="O162" i="2"/>
  <c r="O255" i="2"/>
  <c r="O164" i="2"/>
  <c r="O109" i="2"/>
  <c r="O151" i="2"/>
  <c r="O197" i="2"/>
  <c r="O213" i="2"/>
  <c r="O129" i="2"/>
  <c r="O284" i="2"/>
  <c r="O163" i="2"/>
  <c r="O201" i="2"/>
  <c r="O266" i="2"/>
  <c r="O251" i="2"/>
  <c r="O258" i="2"/>
  <c r="O192" i="2"/>
  <c r="O174" i="2"/>
  <c r="O299" i="2"/>
  <c r="O229" i="2"/>
  <c r="O122" i="2"/>
  <c r="O167" i="2"/>
  <c r="O89" i="2"/>
  <c r="O225" i="2"/>
  <c r="O170" i="2"/>
  <c r="O175" i="2"/>
  <c r="O96" i="2"/>
  <c r="O233" i="2"/>
  <c r="O190" i="2"/>
  <c r="O181" i="2"/>
  <c r="O294" i="2"/>
  <c r="O185" i="2"/>
  <c r="O271" i="2"/>
  <c r="O188" i="2"/>
  <c r="O292" i="2"/>
  <c r="O144" i="2"/>
  <c r="O204" i="2"/>
  <c r="O252" i="2"/>
  <c r="O127" i="2"/>
  <c r="O238" i="2"/>
  <c r="O159" i="2"/>
  <c r="O282" i="2"/>
  <c r="O273" i="2"/>
  <c r="O264" i="2"/>
  <c r="O265" i="2"/>
  <c r="O110" i="2"/>
  <c r="O172" i="2"/>
  <c r="O123" i="2"/>
  <c r="O259" i="2"/>
  <c r="O278" i="2"/>
  <c r="O221" i="2"/>
  <c r="O154" i="2"/>
  <c r="O128" i="2"/>
  <c r="O100" i="2"/>
  <c r="O191" i="2"/>
  <c r="O108" i="2"/>
  <c r="O99" i="2"/>
  <c r="O186" i="2"/>
  <c r="O296" i="2"/>
  <c r="O168" i="2"/>
  <c r="O217" i="2"/>
  <c r="O139" i="2"/>
  <c r="O286" i="2"/>
  <c r="O275" i="2"/>
  <c r="O219" i="2"/>
  <c r="O107" i="2"/>
  <c r="O161" i="2"/>
  <c r="O136" i="2"/>
  <c r="O272" i="2"/>
  <c r="O268" i="2"/>
  <c r="O120" i="2"/>
  <c r="O148" i="2"/>
  <c r="O187" i="2"/>
  <c r="O133" i="2"/>
  <c r="O274" i="2"/>
  <c r="O236" i="2"/>
  <c r="O135" i="2"/>
  <c r="O200" i="2"/>
  <c r="O155" i="2"/>
  <c r="O183" i="2"/>
  <c r="O131" i="2"/>
  <c r="O104" i="2"/>
  <c r="O212" i="2"/>
  <c r="O166" i="2"/>
  <c r="O227" i="2"/>
  <c r="O209" i="2"/>
  <c r="O97" i="2"/>
  <c r="O153" i="2"/>
  <c r="O102" i="2"/>
  <c r="O140" i="2"/>
  <c r="O267" i="2"/>
  <c r="O179" i="2"/>
  <c r="O232" i="2"/>
  <c r="O118" i="2"/>
  <c r="O189" i="2"/>
  <c r="V88" i="2"/>
  <c r="V85" i="2"/>
  <c r="V84" i="2"/>
  <c r="V87" i="2"/>
  <c r="V86" i="2"/>
  <c r="V245" i="2"/>
  <c r="V186" i="2"/>
  <c r="V279" i="2"/>
  <c r="V98" i="2"/>
  <c r="V293" i="2"/>
  <c r="V162" i="2"/>
  <c r="V106" i="2"/>
  <c r="V231" i="2"/>
  <c r="V297" i="2"/>
  <c r="V169" i="2"/>
  <c r="V236" i="2"/>
  <c r="V113" i="2"/>
  <c r="V164" i="2"/>
  <c r="V213" i="2"/>
  <c r="V221" i="2"/>
  <c r="V197" i="2"/>
  <c r="V253" i="2"/>
  <c r="V168" i="2"/>
  <c r="V233" i="2"/>
  <c r="V124" i="2"/>
  <c r="V160" i="2"/>
  <c r="V150" i="2"/>
  <c r="V217" i="2"/>
  <c r="V290" i="2"/>
  <c r="V184" i="2"/>
  <c r="V129" i="2"/>
  <c r="V202" i="2"/>
  <c r="V289" i="2"/>
  <c r="V258" i="2"/>
  <c r="V110" i="2"/>
  <c r="V177" i="2"/>
  <c r="V215" i="2"/>
  <c r="V226" i="2"/>
  <c r="V254" i="2"/>
  <c r="V283" i="2"/>
  <c r="V143" i="2"/>
  <c r="V137" i="2"/>
  <c r="V255" i="2"/>
  <c r="V165" i="2"/>
  <c r="V251" i="2"/>
  <c r="V268" i="2"/>
  <c r="V188" i="2"/>
  <c r="V153" i="2"/>
  <c r="V298" i="2"/>
  <c r="V103" i="2"/>
  <c r="V199" i="2"/>
  <c r="V259" i="2"/>
  <c r="V114" i="2"/>
  <c r="V265" i="2"/>
  <c r="V288" i="2"/>
  <c r="V170" i="2"/>
  <c r="V252" i="2"/>
  <c r="V133" i="2"/>
  <c r="V119" i="2"/>
  <c r="V126" i="2"/>
  <c r="V116" i="2"/>
  <c r="V176" i="2"/>
  <c r="V214" i="2"/>
  <c r="V189" i="2"/>
  <c r="V134" i="2"/>
  <c r="V277" i="2"/>
  <c r="V107" i="2"/>
  <c r="V123" i="2"/>
  <c r="V220" i="2"/>
  <c r="V90" i="2"/>
  <c r="V206" i="2"/>
  <c r="V275" i="2"/>
  <c r="V239" i="2"/>
  <c r="V158" i="2"/>
  <c r="V224" i="2"/>
  <c r="V94" i="2"/>
  <c r="V282" i="2"/>
  <c r="V272" i="2"/>
  <c r="V105" i="2"/>
  <c r="V136" i="2"/>
  <c r="V102" i="2"/>
  <c r="V299" i="2"/>
  <c r="V229" i="2"/>
  <c r="V237" i="2"/>
  <c r="V209" i="2"/>
  <c r="V230" i="2"/>
  <c r="V115" i="2"/>
  <c r="V238" i="2"/>
  <c r="V210" i="2"/>
  <c r="V167" i="2"/>
  <c r="V159" i="2"/>
  <c r="V89" i="2"/>
  <c r="V280" i="2"/>
  <c r="V111" i="2"/>
  <c r="V146" i="2"/>
  <c r="V276" i="2"/>
  <c r="V246" i="2"/>
  <c r="V247" i="2"/>
  <c r="V198" i="2"/>
  <c r="V205" i="2"/>
  <c r="V241" i="2"/>
  <c r="V96" i="2"/>
  <c r="V120" i="2"/>
  <c r="V135" i="2"/>
  <c r="V196" i="2"/>
  <c r="V154" i="2"/>
  <c r="V92" i="2"/>
  <c r="V250" i="2"/>
  <c r="V218" i="2"/>
  <c r="V183" i="2"/>
  <c r="V130" i="2"/>
  <c r="V287" i="2"/>
  <c r="V171" i="2"/>
  <c r="V249" i="2"/>
  <c r="V191" i="2"/>
  <c r="V127" i="2"/>
  <c r="V166" i="2"/>
  <c r="V101" i="2"/>
  <c r="V151" i="2"/>
  <c r="V208" i="2"/>
  <c r="V139" i="2"/>
  <c r="V257" i="2"/>
  <c r="V274" i="2"/>
  <c r="V163" i="2"/>
  <c r="V235" i="2"/>
  <c r="V244" i="2"/>
  <c r="V216" i="2"/>
  <c r="V193" i="2"/>
  <c r="V178" i="2"/>
  <c r="V93" i="2"/>
  <c r="V243" i="2"/>
  <c r="V118" i="2"/>
  <c r="V219" i="2"/>
  <c r="V117" i="2"/>
  <c r="V211" i="2"/>
  <c r="V142" i="2"/>
  <c r="V182" i="2"/>
  <c r="V121" i="2"/>
  <c r="V286" i="2"/>
  <c r="V294" i="2"/>
  <c r="V292" i="2"/>
  <c r="V284" i="2"/>
  <c r="V190" i="2"/>
  <c r="V181" i="2"/>
  <c r="V260" i="2"/>
  <c r="V132" i="2"/>
  <c r="V99" i="2"/>
  <c r="V273" i="2"/>
  <c r="V97" i="2"/>
  <c r="V200" i="2"/>
  <c r="V100" i="2"/>
  <c r="V295" i="2"/>
  <c r="V145" i="2"/>
  <c r="V223" i="2"/>
  <c r="V144" i="2"/>
  <c r="V173" i="2"/>
  <c r="V212" i="2"/>
  <c r="V131" i="2"/>
  <c r="V227" i="2"/>
  <c r="V234" i="2"/>
  <c r="V201" i="2"/>
  <c r="V291" i="2"/>
  <c r="V285" i="2"/>
  <c r="V147" i="2"/>
  <c r="V278" i="2"/>
  <c r="V266" i="2"/>
  <c r="V148" i="2"/>
  <c r="V264" i="2"/>
  <c r="V156" i="2"/>
  <c r="V172" i="2"/>
  <c r="V109" i="2"/>
  <c r="V263" i="2"/>
  <c r="V157" i="2"/>
  <c r="V222" i="2"/>
  <c r="V187" i="2"/>
  <c r="V232" i="2"/>
  <c r="V270" i="2"/>
  <c r="V185" i="2"/>
  <c r="V192" i="2"/>
  <c r="V149" i="2"/>
  <c r="V203" i="2"/>
  <c r="V262" i="2"/>
  <c r="V175" i="2"/>
  <c r="V128" i="2"/>
  <c r="V91" i="2"/>
  <c r="V161" i="2"/>
  <c r="V155" i="2"/>
  <c r="V141" i="2"/>
  <c r="V225" i="2"/>
  <c r="V256" i="2"/>
  <c r="V269" i="2"/>
  <c r="V296" i="2"/>
  <c r="V180" i="2"/>
  <c r="V104" i="2"/>
  <c r="V240" i="2"/>
  <c r="V242" i="2"/>
  <c r="V204" i="2"/>
  <c r="V261" i="2"/>
  <c r="V138" i="2"/>
  <c r="V122" i="2"/>
  <c r="V125" i="2"/>
  <c r="V207" i="2"/>
  <c r="V194" i="2"/>
  <c r="V174" i="2"/>
  <c r="V228" i="2"/>
  <c r="V95" i="2"/>
  <c r="V281" i="2"/>
  <c r="V267" i="2"/>
  <c r="V248" i="2"/>
  <c r="V195" i="2"/>
  <c r="V108" i="2"/>
  <c r="V140" i="2"/>
  <c r="V152" i="2"/>
  <c r="V112" i="2"/>
  <c r="V271" i="2"/>
  <c r="V179" i="2"/>
  <c r="N88" i="2"/>
  <c r="N85" i="2"/>
  <c r="N84" i="2"/>
  <c r="N86" i="2"/>
  <c r="N87" i="2"/>
  <c r="N218" i="2"/>
  <c r="N160" i="2"/>
  <c r="N192" i="2"/>
  <c r="N290" i="2"/>
  <c r="N241" i="2"/>
  <c r="N184" i="2"/>
  <c r="N244" i="2"/>
  <c r="N109" i="2"/>
  <c r="N108" i="2"/>
  <c r="N229" i="2"/>
  <c r="N268" i="2"/>
  <c r="N169" i="2"/>
  <c r="N265" i="2"/>
  <c r="N142" i="2"/>
  <c r="N158" i="2"/>
  <c r="N120" i="2"/>
  <c r="N249" i="2"/>
  <c r="N157" i="2"/>
  <c r="N179" i="2"/>
  <c r="N253" i="2"/>
  <c r="N185" i="2"/>
  <c r="N247" i="2"/>
  <c r="N112" i="2"/>
  <c r="N96" i="2"/>
  <c r="N270" i="2"/>
  <c r="N252" i="2"/>
  <c r="N181" i="2"/>
  <c r="N148" i="2"/>
  <c r="N140" i="2"/>
  <c r="N215" i="2"/>
  <c r="N277" i="2"/>
  <c r="N133" i="2"/>
  <c r="N141" i="2"/>
  <c r="N273" i="2"/>
  <c r="N214" i="2"/>
  <c r="N297" i="2"/>
  <c r="N136" i="2"/>
  <c r="N193" i="2"/>
  <c r="N208" i="2"/>
  <c r="N97" i="2"/>
  <c r="N261" i="2"/>
  <c r="N246" i="2"/>
  <c r="N281" i="2"/>
  <c r="N174" i="2"/>
  <c r="N99" i="2"/>
  <c r="N146" i="2"/>
  <c r="N238" i="2"/>
  <c r="N194" i="2"/>
  <c r="N180" i="2"/>
  <c r="N137" i="2"/>
  <c r="N153" i="2"/>
  <c r="N117" i="2"/>
  <c r="N190" i="2"/>
  <c r="N202" i="2"/>
  <c r="N162" i="2"/>
  <c r="N245" i="2"/>
  <c r="N177" i="2"/>
  <c r="N111" i="2"/>
  <c r="N263" i="2"/>
  <c r="N143" i="2"/>
  <c r="N294" i="2"/>
  <c r="N173" i="2"/>
  <c r="N203" i="2"/>
  <c r="N275" i="2"/>
  <c r="N282" i="2"/>
  <c r="N227" i="2"/>
  <c r="N226" i="2"/>
  <c r="N132" i="2"/>
  <c r="N256" i="2"/>
  <c r="N230" i="2"/>
  <c r="N250" i="2"/>
  <c r="N170" i="2"/>
  <c r="N150" i="2"/>
  <c r="N107" i="2"/>
  <c r="N269" i="2"/>
  <c r="N122" i="2"/>
  <c r="N210" i="2"/>
  <c r="N242" i="2"/>
  <c r="N266" i="2"/>
  <c r="N222" i="2"/>
  <c r="N134" i="2"/>
  <c r="N128" i="2"/>
  <c r="N183" i="2"/>
  <c r="N287" i="2"/>
  <c r="N118" i="2"/>
  <c r="N163" i="2"/>
  <c r="N165" i="2"/>
  <c r="N155" i="2"/>
  <c r="N103" i="2"/>
  <c r="N191" i="2"/>
  <c r="N91" i="2"/>
  <c r="N95" i="2"/>
  <c r="N135" i="2"/>
  <c r="N113" i="2"/>
  <c r="N126" i="2"/>
  <c r="N159" i="2"/>
  <c r="N278" i="2"/>
  <c r="N166" i="2"/>
  <c r="N206" i="2"/>
  <c r="N138" i="2"/>
  <c r="N147" i="2"/>
  <c r="N288" i="2"/>
  <c r="N90" i="2"/>
  <c r="N216" i="2"/>
  <c r="N233" i="2"/>
  <c r="N164" i="2"/>
  <c r="N110" i="2"/>
  <c r="N130" i="2"/>
  <c r="N299" i="2"/>
  <c r="N286" i="2"/>
  <c r="N231" i="2"/>
  <c r="N200" i="2"/>
  <c r="N89" i="2"/>
  <c r="N289" i="2"/>
  <c r="N279" i="2"/>
  <c r="N219" i="2"/>
  <c r="N161" i="2"/>
  <c r="N239" i="2"/>
  <c r="N212" i="2"/>
  <c r="N285" i="2"/>
  <c r="N125" i="2"/>
  <c r="N196" i="2"/>
  <c r="N272" i="2"/>
  <c r="N205" i="2"/>
  <c r="N220" i="2"/>
  <c r="N235" i="2"/>
  <c r="N92" i="2"/>
  <c r="N114" i="2"/>
  <c r="N145" i="2"/>
  <c r="N225" i="2"/>
  <c r="N156" i="2"/>
  <c r="N189" i="2"/>
  <c r="N105" i="2"/>
  <c r="N255" i="2"/>
  <c r="N293" i="2"/>
  <c r="N296" i="2"/>
  <c r="N175" i="2"/>
  <c r="N223" i="2"/>
  <c r="N116" i="2"/>
  <c r="N151" i="2"/>
  <c r="N101" i="2"/>
  <c r="N228" i="2"/>
  <c r="N248" i="2"/>
  <c r="N257" i="2"/>
  <c r="N104" i="2"/>
  <c r="N121" i="2"/>
  <c r="N186" i="2"/>
  <c r="N224" i="2"/>
  <c r="N178" i="2"/>
  <c r="N207" i="2"/>
  <c r="N243" i="2"/>
  <c r="N182" i="2"/>
  <c r="N262" i="2"/>
  <c r="N119" i="2"/>
  <c r="N295" i="2"/>
  <c r="N167" i="2"/>
  <c r="N187" i="2"/>
  <c r="N199" i="2"/>
  <c r="N94" i="2"/>
  <c r="N139" i="2"/>
  <c r="N154" i="2"/>
  <c r="N259" i="2"/>
  <c r="N176" i="2"/>
  <c r="N129" i="2"/>
  <c r="N188" i="2"/>
  <c r="N240" i="2"/>
  <c r="N115" i="2"/>
  <c r="N291" i="2"/>
  <c r="N149" i="2"/>
  <c r="N234" i="2"/>
  <c r="N171" i="2"/>
  <c r="N201" i="2"/>
  <c r="N124" i="2"/>
  <c r="N283" i="2"/>
  <c r="N232" i="2"/>
  <c r="N264" i="2"/>
  <c r="N236" i="2"/>
  <c r="N168" i="2"/>
  <c r="N276" i="2"/>
  <c r="N152" i="2"/>
  <c r="N217" i="2"/>
  <c r="N93" i="2"/>
  <c r="N209" i="2"/>
  <c r="N211" i="2"/>
  <c r="N213" i="2"/>
  <c r="N237" i="2"/>
  <c r="N258" i="2"/>
  <c r="N292" i="2"/>
  <c r="N106" i="2"/>
  <c r="N172" i="2"/>
  <c r="N100" i="2"/>
  <c r="N298" i="2"/>
  <c r="N267" i="2"/>
  <c r="N271" i="2"/>
  <c r="N127" i="2"/>
  <c r="N131" i="2"/>
  <c r="N254" i="2"/>
  <c r="N197" i="2"/>
  <c r="N144" i="2"/>
  <c r="N102" i="2"/>
  <c r="N260" i="2"/>
  <c r="N198" i="2"/>
  <c r="N251" i="2"/>
  <c r="N98" i="2"/>
  <c r="N274" i="2"/>
  <c r="N195" i="2"/>
  <c r="N284" i="2"/>
  <c r="N123" i="2"/>
  <c r="N221" i="2"/>
  <c r="N204" i="2"/>
  <c r="N280" i="2"/>
  <c r="S87" i="2"/>
  <c r="S88" i="2"/>
  <c r="S84" i="2"/>
  <c r="S86" i="2"/>
  <c r="S85" i="2"/>
  <c r="S168" i="2"/>
  <c r="S241" i="2"/>
  <c r="S201" i="2"/>
  <c r="S207" i="2"/>
  <c r="S130" i="2"/>
  <c r="S91" i="2"/>
  <c r="S281" i="2"/>
  <c r="S161" i="2"/>
  <c r="S164" i="2"/>
  <c r="S214" i="2"/>
  <c r="S298" i="2"/>
  <c r="S213" i="2"/>
  <c r="S96" i="2"/>
  <c r="S296" i="2"/>
  <c r="S228" i="2"/>
  <c r="S212" i="2"/>
  <c r="S100" i="2"/>
  <c r="S277" i="2"/>
  <c r="S215" i="2"/>
  <c r="S188" i="2"/>
  <c r="S273" i="2"/>
  <c r="S258" i="2"/>
  <c r="S297" i="2"/>
  <c r="S102" i="2"/>
  <c r="S293" i="2"/>
  <c r="S149" i="2"/>
  <c r="S208" i="2"/>
  <c r="S286" i="2"/>
  <c r="S160" i="2"/>
  <c r="S209" i="2"/>
  <c r="S178" i="2"/>
  <c r="S169" i="2"/>
  <c r="S115" i="2"/>
  <c r="S246" i="2"/>
  <c r="S200" i="2"/>
  <c r="S151" i="2"/>
  <c r="S242" i="2"/>
  <c r="S173" i="2"/>
  <c r="S211" i="2"/>
  <c r="S189" i="2"/>
  <c r="S240" i="2"/>
  <c r="S231" i="2"/>
  <c r="S263" i="2"/>
  <c r="S288" i="2"/>
  <c r="S230" i="2"/>
  <c r="S135" i="2"/>
  <c r="S198" i="2"/>
  <c r="S175" i="2"/>
  <c r="S110" i="2"/>
  <c r="S217" i="2"/>
  <c r="S119" i="2"/>
  <c r="S278" i="2"/>
  <c r="S114" i="2"/>
  <c r="S159" i="2"/>
  <c r="S150" i="2"/>
  <c r="S153" i="2"/>
  <c r="S266" i="2"/>
  <c r="S254" i="2"/>
  <c r="S131" i="2"/>
  <c r="S216" i="2"/>
  <c r="S238" i="2"/>
  <c r="S154" i="2"/>
  <c r="S123" i="2"/>
  <c r="S280" i="2"/>
  <c r="S234" i="2"/>
  <c r="S287" i="2"/>
  <c r="S205" i="2"/>
  <c r="S299" i="2"/>
  <c r="S162" i="2"/>
  <c r="S237" i="2"/>
  <c r="S236" i="2"/>
  <c r="S285" i="2"/>
  <c r="S104" i="2"/>
  <c r="S221" i="2"/>
  <c r="S181" i="2"/>
  <c r="S157" i="2"/>
  <c r="S295" i="2"/>
  <c r="S197" i="2"/>
  <c r="S127" i="2"/>
  <c r="S218" i="2"/>
  <c r="S93" i="2"/>
  <c r="S210" i="2"/>
  <c r="S142" i="2"/>
  <c r="S194" i="2"/>
  <c r="S138" i="2"/>
  <c r="S165" i="2"/>
  <c r="S94" i="2"/>
  <c r="S116" i="2"/>
  <c r="S191" i="2"/>
  <c r="S239" i="2"/>
  <c r="S245" i="2"/>
  <c r="S247" i="2"/>
  <c r="S225" i="2"/>
  <c r="S98" i="2"/>
  <c r="S185" i="2"/>
  <c r="S111" i="2"/>
  <c r="S195" i="2"/>
  <c r="S120" i="2"/>
  <c r="S229" i="2"/>
  <c r="S183" i="2"/>
  <c r="S269" i="2"/>
  <c r="S192" i="2"/>
  <c r="S174" i="2"/>
  <c r="S129" i="2"/>
  <c r="S113" i="2"/>
  <c r="S155" i="2"/>
  <c r="S170" i="2"/>
  <c r="S92" i="2"/>
  <c r="S289" i="2"/>
  <c r="S90" i="2"/>
  <c r="S190" i="2"/>
  <c r="S163" i="2"/>
  <c r="S226" i="2"/>
  <c r="S134" i="2"/>
  <c r="S140" i="2"/>
  <c r="S166" i="2"/>
  <c r="S182" i="2"/>
  <c r="S243" i="2"/>
  <c r="S99" i="2"/>
  <c r="S137" i="2"/>
  <c r="S262" i="2"/>
  <c r="S203" i="2"/>
  <c r="S196" i="2"/>
  <c r="S251" i="2"/>
  <c r="S199" i="2"/>
  <c r="S187" i="2"/>
  <c r="S265" i="2"/>
  <c r="S136" i="2"/>
  <c r="S274" i="2"/>
  <c r="S264" i="2"/>
  <c r="S146" i="2"/>
  <c r="S126" i="2"/>
  <c r="S222" i="2"/>
  <c r="S180" i="2"/>
  <c r="S219" i="2"/>
  <c r="S248" i="2"/>
  <c r="S158" i="2"/>
  <c r="S108" i="2"/>
  <c r="S259" i="2"/>
  <c r="S294" i="2"/>
  <c r="S232" i="2"/>
  <c r="S179" i="2"/>
  <c r="S279" i="2"/>
  <c r="S132" i="2"/>
  <c r="S147" i="2"/>
  <c r="S283" i="2"/>
  <c r="S249" i="2"/>
  <c r="S101" i="2"/>
  <c r="S271" i="2"/>
  <c r="S252" i="2"/>
  <c r="S106" i="2"/>
  <c r="S109" i="2"/>
  <c r="S186" i="2"/>
  <c r="S152" i="2"/>
  <c r="S267" i="2"/>
  <c r="S282" i="2"/>
  <c r="S233" i="2"/>
  <c r="S97" i="2"/>
  <c r="S177" i="2"/>
  <c r="S270" i="2"/>
  <c r="S223" i="2"/>
  <c r="S261" i="2"/>
  <c r="S250" i="2"/>
  <c r="S112" i="2"/>
  <c r="S103" i="2"/>
  <c r="S275" i="2"/>
  <c r="S122" i="2"/>
  <c r="S292" i="2"/>
  <c r="S105" i="2"/>
  <c r="S95" i="2"/>
  <c r="S291" i="2"/>
  <c r="S172" i="2"/>
  <c r="S143" i="2"/>
  <c r="S224" i="2"/>
  <c r="S124" i="2"/>
  <c r="S167" i="2"/>
  <c r="S206" i="2"/>
  <c r="S256" i="2"/>
  <c r="S184" i="2"/>
  <c r="S260" i="2"/>
  <c r="S156" i="2"/>
  <c r="S141" i="2"/>
  <c r="S268" i="2"/>
  <c r="S125" i="2"/>
  <c r="S202" i="2"/>
  <c r="S284" i="2"/>
  <c r="S193" i="2"/>
  <c r="S276" i="2"/>
  <c r="S272" i="2"/>
  <c r="S121" i="2"/>
  <c r="S235" i="2"/>
  <c r="S139" i="2"/>
  <c r="S257" i="2"/>
  <c r="S171" i="2"/>
  <c r="S176" i="2"/>
  <c r="S145" i="2"/>
  <c r="S107" i="2"/>
  <c r="S148" i="2"/>
  <c r="S204" i="2"/>
  <c r="S144" i="2"/>
  <c r="S133" i="2"/>
  <c r="S290" i="2"/>
  <c r="S117" i="2"/>
  <c r="S220" i="2"/>
  <c r="S255" i="2"/>
  <c r="S118" i="2"/>
  <c r="S244" i="2"/>
  <c r="S89" i="2"/>
  <c r="S253" i="2"/>
  <c r="S128" i="2"/>
  <c r="S227" i="2"/>
  <c r="M87" i="2"/>
  <c r="M85" i="2"/>
  <c r="M84" i="2"/>
  <c r="M88" i="2"/>
  <c r="M86" i="2"/>
  <c r="M226" i="2"/>
  <c r="M230" i="2"/>
  <c r="M176" i="2"/>
  <c r="M263" i="2"/>
  <c r="M98" i="2"/>
  <c r="M206" i="2"/>
  <c r="M220" i="2"/>
  <c r="M165" i="2"/>
  <c r="M137" i="2"/>
  <c r="M154" i="2"/>
  <c r="M218" i="2"/>
  <c r="M132" i="2"/>
  <c r="M244" i="2"/>
  <c r="M266" i="2"/>
  <c r="M89" i="2"/>
  <c r="M298" i="2"/>
  <c r="M261" i="2"/>
  <c r="M197" i="2"/>
  <c r="M106" i="2"/>
  <c r="M215" i="2"/>
  <c r="M153" i="2"/>
  <c r="M260" i="2"/>
  <c r="M122" i="2"/>
  <c r="M102" i="2"/>
  <c r="M175" i="2"/>
  <c r="M279" i="2"/>
  <c r="M156" i="2"/>
  <c r="M213" i="2"/>
  <c r="M257" i="2"/>
  <c r="M133" i="2"/>
  <c r="M256" i="2"/>
  <c r="M249" i="2"/>
  <c r="M274" i="2"/>
  <c r="M118" i="2"/>
  <c r="M246" i="2"/>
  <c r="M236" i="2"/>
  <c r="M144" i="2"/>
  <c r="M198" i="2"/>
  <c r="M138" i="2"/>
  <c r="M276" i="2"/>
  <c r="M191" i="2"/>
  <c r="M253" i="2"/>
  <c r="M283" i="2"/>
  <c r="M240" i="2"/>
  <c r="M233" i="2"/>
  <c r="M161" i="2"/>
  <c r="M237" i="2"/>
  <c r="M241" i="2"/>
  <c r="M289" i="2"/>
  <c r="M184" i="2"/>
  <c r="M190" i="2"/>
  <c r="M179" i="2"/>
  <c r="M107" i="2"/>
  <c r="M277" i="2"/>
  <c r="M247" i="2"/>
  <c r="M174" i="2"/>
  <c r="M150" i="2"/>
  <c r="M142" i="2"/>
  <c r="M148" i="2"/>
  <c r="M167" i="2"/>
  <c r="M275" i="2"/>
  <c r="M108" i="2"/>
  <c r="M294" i="2"/>
  <c r="M293" i="2"/>
  <c r="M245" i="2"/>
  <c r="M123" i="2"/>
  <c r="M186" i="2"/>
  <c r="M155" i="2"/>
  <c r="M99" i="2"/>
  <c r="M141" i="2"/>
  <c r="M278" i="2"/>
  <c r="M130" i="2"/>
  <c r="M252" i="2"/>
  <c r="M223" i="2"/>
  <c r="M110" i="2"/>
  <c r="M299" i="2"/>
  <c r="M203" i="2"/>
  <c r="M295" i="2"/>
  <c r="M229" i="2"/>
  <c r="M119" i="2"/>
  <c r="M121" i="2"/>
  <c r="M291" i="2"/>
  <c r="M177" i="2"/>
  <c r="M111" i="2"/>
  <c r="M238" i="2"/>
  <c r="M172" i="2"/>
  <c r="M286" i="2"/>
  <c r="M210" i="2"/>
  <c r="M151" i="2"/>
  <c r="M272" i="2"/>
  <c r="M239" i="2"/>
  <c r="M171" i="2"/>
  <c r="M158" i="2"/>
  <c r="M188" i="2"/>
  <c r="M234" i="2"/>
  <c r="M265" i="2"/>
  <c r="M134" i="2"/>
  <c r="M128" i="2"/>
  <c r="M211" i="2"/>
  <c r="M270" i="2"/>
  <c r="M90" i="2"/>
  <c r="M135" i="2"/>
  <c r="M183" i="2"/>
  <c r="M181" i="2"/>
  <c r="M124" i="2"/>
  <c r="M149" i="2"/>
  <c r="M258" i="2"/>
  <c r="M231" i="2"/>
  <c r="M280" i="2"/>
  <c r="M219" i="2"/>
  <c r="M127" i="2"/>
  <c r="M162" i="2"/>
  <c r="M225" i="2"/>
  <c r="M92" i="2"/>
  <c r="M145" i="2"/>
  <c r="M166" i="2"/>
  <c r="M91" i="2"/>
  <c r="M254" i="2"/>
  <c r="M100" i="2"/>
  <c r="M209" i="2"/>
  <c r="M288" i="2"/>
  <c r="M200" i="2"/>
  <c r="M195" i="2"/>
  <c r="M262" i="2"/>
  <c r="M227" i="2"/>
  <c r="M269" i="2"/>
  <c r="M207" i="2"/>
  <c r="M212" i="2"/>
  <c r="M185" i="2"/>
  <c r="M180" i="2"/>
  <c r="M284" i="2"/>
  <c r="M251" i="2"/>
  <c r="M115" i="2"/>
  <c r="M117" i="2"/>
  <c r="M147" i="2"/>
  <c r="M199" i="2"/>
  <c r="M228" i="2"/>
  <c r="M264" i="2"/>
  <c r="M129" i="2"/>
  <c r="M287" i="2"/>
  <c r="M178" i="2"/>
  <c r="M140" i="2"/>
  <c r="M255" i="2"/>
  <c r="M192" i="2"/>
  <c r="M160" i="2"/>
  <c r="M259" i="2"/>
  <c r="M204" i="2"/>
  <c r="M96" i="2"/>
  <c r="M285" i="2"/>
  <c r="M120" i="2"/>
  <c r="M296" i="2"/>
  <c r="M189" i="2"/>
  <c r="M103" i="2"/>
  <c r="M187" i="2"/>
  <c r="M104" i="2"/>
  <c r="M126" i="2"/>
  <c r="M250" i="2"/>
  <c r="M222" i="2"/>
  <c r="M169" i="2"/>
  <c r="M136" i="2"/>
  <c r="M170" i="2"/>
  <c r="M139" i="2"/>
  <c r="M201" i="2"/>
  <c r="M105" i="2"/>
  <c r="M224" i="2"/>
  <c r="M114" i="2"/>
  <c r="M112" i="2"/>
  <c r="M193" i="2"/>
  <c r="M290" i="2"/>
  <c r="M216" i="2"/>
  <c r="M131" i="2"/>
  <c r="M267" i="2"/>
  <c r="M95" i="2"/>
  <c r="M101" i="2"/>
  <c r="M292" i="2"/>
  <c r="M268" i="2"/>
  <c r="M143" i="2"/>
  <c r="M168" i="2"/>
  <c r="M232" i="2"/>
  <c r="M208" i="2"/>
  <c r="M194" i="2"/>
  <c r="M173" i="2"/>
  <c r="M281" i="2"/>
  <c r="M271" i="2"/>
  <c r="M202" i="2"/>
  <c r="M159" i="2"/>
  <c r="M221" i="2"/>
  <c r="M242" i="2"/>
  <c r="M235" i="2"/>
  <c r="M109" i="2"/>
  <c r="M217" i="2"/>
  <c r="M116" i="2"/>
  <c r="M248" i="2"/>
  <c r="M125" i="2"/>
  <c r="M93" i="2"/>
  <c r="M97" i="2"/>
  <c r="M146" i="2"/>
  <c r="M196" i="2"/>
  <c r="M182" i="2"/>
  <c r="M94" i="2"/>
  <c r="M243" i="2"/>
  <c r="M164" i="2"/>
  <c r="M163" i="2"/>
  <c r="M282" i="2"/>
  <c r="M157" i="2"/>
  <c r="M152" i="2"/>
  <c r="M214" i="2"/>
  <c r="M205" i="2"/>
  <c r="M297" i="2"/>
  <c r="M113" i="2"/>
  <c r="M273" i="2"/>
  <c r="R88" i="2"/>
  <c r="R87" i="2"/>
  <c r="R86" i="2"/>
  <c r="R85" i="2"/>
  <c r="R84" i="2"/>
  <c r="R220" i="2"/>
  <c r="R245" i="2"/>
  <c r="R273" i="2"/>
  <c r="R120" i="2"/>
  <c r="R264" i="2"/>
  <c r="R133" i="2"/>
  <c r="R215" i="2"/>
  <c r="R137" i="2"/>
  <c r="R297" i="2"/>
  <c r="R113" i="2"/>
  <c r="R140" i="2"/>
  <c r="R171" i="2"/>
  <c r="R202" i="2"/>
  <c r="R246" i="2"/>
  <c r="R205" i="2"/>
  <c r="R178" i="2"/>
  <c r="R200" i="2"/>
  <c r="R249" i="2"/>
  <c r="R126" i="2"/>
  <c r="R116" i="2"/>
  <c r="R218" i="2"/>
  <c r="R102" i="2"/>
  <c r="R149" i="2"/>
  <c r="R100" i="2"/>
  <c r="R117" i="2"/>
  <c r="R121" i="2"/>
  <c r="R248" i="2"/>
  <c r="R182" i="2"/>
  <c r="R259" i="2"/>
  <c r="R293" i="2"/>
  <c r="R250" i="2"/>
  <c r="R280" i="2"/>
  <c r="R289" i="2"/>
  <c r="R189" i="2"/>
  <c r="R161" i="2"/>
  <c r="R265" i="2"/>
  <c r="R105" i="2"/>
  <c r="R247" i="2"/>
  <c r="R145" i="2"/>
  <c r="R144" i="2"/>
  <c r="R237" i="2"/>
  <c r="R256" i="2"/>
  <c r="R228" i="2"/>
  <c r="R290" i="2"/>
  <c r="R240" i="2"/>
  <c r="R271" i="2"/>
  <c r="R270" i="2"/>
  <c r="R221" i="2"/>
  <c r="R136" i="2"/>
  <c r="R172" i="2"/>
  <c r="R152" i="2"/>
  <c r="R127" i="2"/>
  <c r="R187" i="2"/>
  <c r="R186" i="2"/>
  <c r="R210" i="2"/>
  <c r="R258" i="2"/>
  <c r="R274" i="2"/>
  <c r="R124" i="2"/>
  <c r="R169" i="2"/>
  <c r="R298" i="2"/>
  <c r="R276" i="2"/>
  <c r="R196" i="2"/>
  <c r="R90" i="2"/>
  <c r="R91" i="2"/>
  <c r="R208" i="2"/>
  <c r="R226" i="2"/>
  <c r="R131" i="2"/>
  <c r="R119" i="2"/>
  <c r="R243" i="2"/>
  <c r="R130" i="2"/>
  <c r="R143" i="2"/>
  <c r="R154" i="2"/>
  <c r="R163" i="2"/>
  <c r="R294" i="2"/>
  <c r="R157" i="2"/>
  <c r="R99" i="2"/>
  <c r="R123" i="2"/>
  <c r="R97" i="2"/>
  <c r="R151" i="2"/>
  <c r="R287" i="2"/>
  <c r="R286" i="2"/>
  <c r="R197" i="2"/>
  <c r="R96" i="2"/>
  <c r="R109" i="2"/>
  <c r="R173" i="2"/>
  <c r="R106" i="2"/>
  <c r="R198" i="2"/>
  <c r="R288" i="2"/>
  <c r="R194" i="2"/>
  <c r="R212" i="2"/>
  <c r="R234" i="2"/>
  <c r="R108" i="2"/>
  <c r="R167" i="2"/>
  <c r="R266" i="2"/>
  <c r="R125" i="2"/>
  <c r="R262" i="2"/>
  <c r="R213" i="2"/>
  <c r="R103" i="2"/>
  <c r="R269" i="2"/>
  <c r="R219" i="2"/>
  <c r="R282" i="2"/>
  <c r="R281" i="2"/>
  <c r="R156" i="2"/>
  <c r="R93" i="2"/>
  <c r="R279" i="2"/>
  <c r="R232" i="2"/>
  <c r="R162" i="2"/>
  <c r="R191" i="2"/>
  <c r="R147" i="2"/>
  <c r="R223" i="2"/>
  <c r="R203" i="2"/>
  <c r="R254" i="2"/>
  <c r="R199" i="2"/>
  <c r="R201" i="2"/>
  <c r="R230" i="2"/>
  <c r="R94" i="2"/>
  <c r="R204" i="2"/>
  <c r="R174" i="2"/>
  <c r="R184" i="2"/>
  <c r="R227" i="2"/>
  <c r="R291" i="2"/>
  <c r="R183" i="2"/>
  <c r="R260" i="2"/>
  <c r="R253" i="2"/>
  <c r="R263" i="2"/>
  <c r="R138" i="2"/>
  <c r="R104" i="2"/>
  <c r="R170" i="2"/>
  <c r="R209" i="2"/>
  <c r="R229" i="2"/>
  <c r="R115" i="2"/>
  <c r="R159" i="2"/>
  <c r="R217" i="2"/>
  <c r="R111" i="2"/>
  <c r="R112" i="2"/>
  <c r="R211" i="2"/>
  <c r="R166" i="2"/>
  <c r="R175" i="2"/>
  <c r="R242" i="2"/>
  <c r="R207" i="2"/>
  <c r="R277" i="2"/>
  <c r="R160" i="2"/>
  <c r="R185" i="2"/>
  <c r="R95" i="2"/>
  <c r="R251" i="2"/>
  <c r="R141" i="2"/>
  <c r="R165" i="2"/>
  <c r="R225" i="2"/>
  <c r="R224" i="2"/>
  <c r="R89" i="2"/>
  <c r="R195" i="2"/>
  <c r="R142" i="2"/>
  <c r="R188" i="2"/>
  <c r="R181" i="2"/>
  <c r="R153" i="2"/>
  <c r="R107" i="2"/>
  <c r="R244" i="2"/>
  <c r="R296" i="2"/>
  <c r="R155" i="2"/>
  <c r="R146" i="2"/>
  <c r="R283" i="2"/>
  <c r="R176" i="2"/>
  <c r="R150" i="2"/>
  <c r="R158" i="2"/>
  <c r="R214" i="2"/>
  <c r="R128" i="2"/>
  <c r="R114" i="2"/>
  <c r="R235" i="2"/>
  <c r="R122" i="2"/>
  <c r="R257" i="2"/>
  <c r="R192" i="2"/>
  <c r="R284" i="2"/>
  <c r="R222" i="2"/>
  <c r="R299" i="2"/>
  <c r="R135" i="2"/>
  <c r="R179" i="2"/>
  <c r="R272" i="2"/>
  <c r="R92" i="2"/>
  <c r="R233" i="2"/>
  <c r="R285" i="2"/>
  <c r="R193" i="2"/>
  <c r="R241" i="2"/>
  <c r="R236" i="2"/>
  <c r="R261" i="2"/>
  <c r="R164" i="2"/>
  <c r="R190" i="2"/>
  <c r="R98" i="2"/>
  <c r="R129" i="2"/>
  <c r="R238" i="2"/>
  <c r="R292" i="2"/>
  <c r="R180" i="2"/>
  <c r="R216" i="2"/>
  <c r="R278" i="2"/>
  <c r="R267" i="2"/>
  <c r="R118" i="2"/>
  <c r="R132" i="2"/>
  <c r="R139" i="2"/>
  <c r="R148" i="2"/>
  <c r="R268" i="2"/>
  <c r="R231" i="2"/>
  <c r="R255" i="2"/>
  <c r="R239" i="2"/>
  <c r="R206" i="2"/>
  <c r="R295" i="2"/>
  <c r="R168" i="2"/>
  <c r="R275" i="2"/>
  <c r="R252" i="2"/>
  <c r="R110" i="2"/>
  <c r="R134" i="2"/>
  <c r="R177" i="2"/>
  <c r="R101" i="2"/>
  <c r="P87" i="2"/>
  <c r="P84" i="2"/>
  <c r="P86" i="2"/>
  <c r="P88" i="2"/>
  <c r="P85" i="2"/>
  <c r="P130" i="2"/>
  <c r="P252" i="2"/>
  <c r="P176" i="2"/>
  <c r="P89" i="2"/>
  <c r="P226" i="2"/>
  <c r="P258" i="2"/>
  <c r="P269" i="2"/>
  <c r="P116" i="2"/>
  <c r="P206" i="2"/>
  <c r="P111" i="2"/>
  <c r="P153" i="2"/>
  <c r="P142" i="2"/>
  <c r="P148" i="2"/>
  <c r="P279" i="2"/>
  <c r="P240" i="2"/>
  <c r="P295" i="2"/>
  <c r="P273" i="2"/>
  <c r="P184" i="2"/>
  <c r="P194" i="2"/>
  <c r="P283" i="2"/>
  <c r="P165" i="2"/>
  <c r="P257" i="2"/>
  <c r="P143" i="2"/>
  <c r="P177" i="2"/>
  <c r="P297" i="2"/>
  <c r="P154" i="2"/>
  <c r="P232" i="2"/>
  <c r="P239" i="2"/>
  <c r="P145" i="2"/>
  <c r="P256" i="2"/>
  <c r="P192" i="2"/>
  <c r="P233" i="2"/>
  <c r="P190" i="2"/>
  <c r="P238" i="2"/>
  <c r="P217" i="2"/>
  <c r="P117" i="2"/>
  <c r="P185" i="2"/>
  <c r="P162" i="2"/>
  <c r="P207" i="2"/>
  <c r="P175" i="2"/>
  <c r="P220" i="2"/>
  <c r="P144" i="2"/>
  <c r="P114" i="2"/>
  <c r="P132" i="2"/>
  <c r="P96" i="2"/>
  <c r="P261" i="2"/>
  <c r="P166" i="2"/>
  <c r="P174" i="2"/>
  <c r="P149" i="2"/>
  <c r="P277" i="2"/>
  <c r="P222" i="2"/>
  <c r="P95" i="2"/>
  <c r="P223" i="2"/>
  <c r="P287" i="2"/>
  <c r="P167" i="2"/>
  <c r="P99" i="2"/>
  <c r="P299" i="2"/>
  <c r="P227" i="2"/>
  <c r="P118" i="2"/>
  <c r="P182" i="2"/>
  <c r="P215" i="2"/>
  <c r="P150" i="2"/>
  <c r="P218" i="2"/>
  <c r="P260" i="2"/>
  <c r="P270" i="2"/>
  <c r="P264" i="2"/>
  <c r="P266" i="2"/>
  <c r="P102" i="2"/>
  <c r="P291" i="2"/>
  <c r="P280" i="2"/>
  <c r="P224" i="2"/>
  <c r="P178" i="2"/>
  <c r="P121" i="2"/>
  <c r="P160" i="2"/>
  <c r="P254" i="2"/>
  <c r="P275" i="2"/>
  <c r="P171" i="2"/>
  <c r="P198" i="2"/>
  <c r="P126" i="2"/>
  <c r="P221" i="2"/>
  <c r="P101" i="2"/>
  <c r="P106" i="2"/>
  <c r="P246" i="2"/>
  <c r="P138" i="2"/>
  <c r="P271" i="2"/>
  <c r="P247" i="2"/>
  <c r="P120" i="2"/>
  <c r="P235" i="2"/>
  <c r="P179" i="2"/>
  <c r="P219" i="2"/>
  <c r="P91" i="2"/>
  <c r="P170" i="2"/>
  <c r="P98" i="2"/>
  <c r="P203" i="2"/>
  <c r="P286" i="2"/>
  <c r="P262" i="2"/>
  <c r="P290" i="2"/>
  <c r="P127" i="2"/>
  <c r="P115" i="2"/>
  <c r="P137" i="2"/>
  <c r="P268" i="2"/>
  <c r="P123" i="2"/>
  <c r="P90" i="2"/>
  <c r="P199" i="2"/>
  <c r="P248" i="2"/>
  <c r="P195" i="2"/>
  <c r="P134" i="2"/>
  <c r="P94" i="2"/>
  <c r="P205" i="2"/>
  <c r="P231" i="2"/>
  <c r="P104" i="2"/>
  <c r="P241" i="2"/>
  <c r="P125" i="2"/>
  <c r="P128" i="2"/>
  <c r="P193" i="2"/>
  <c r="P211" i="2"/>
  <c r="P139" i="2"/>
  <c r="P187" i="2"/>
  <c r="P243" i="2"/>
  <c r="P294" i="2"/>
  <c r="P292" i="2"/>
  <c r="P245" i="2"/>
  <c r="P129" i="2"/>
  <c r="P298" i="2"/>
  <c r="P186" i="2"/>
  <c r="P151" i="2"/>
  <c r="P108" i="2"/>
  <c r="P237" i="2"/>
  <c r="P251" i="2"/>
  <c r="P230" i="2"/>
  <c r="P105" i="2"/>
  <c r="P146" i="2"/>
  <c r="P169" i="2"/>
  <c r="P159" i="2"/>
  <c r="P284" i="2"/>
  <c r="P124" i="2"/>
  <c r="P234" i="2"/>
  <c r="P208" i="2"/>
  <c r="P229" i="2"/>
  <c r="P93" i="2"/>
  <c r="P131" i="2"/>
  <c r="P296" i="2"/>
  <c r="P191" i="2"/>
  <c r="P265" i="2"/>
  <c r="P155" i="2"/>
  <c r="P293" i="2"/>
  <c r="P100" i="2"/>
  <c r="P276" i="2"/>
  <c r="P152" i="2"/>
  <c r="P216" i="2"/>
  <c r="P259" i="2"/>
  <c r="P285" i="2"/>
  <c r="P263" i="2"/>
  <c r="P253" i="2"/>
  <c r="P242" i="2"/>
  <c r="P107" i="2"/>
  <c r="P103" i="2"/>
  <c r="P147" i="2"/>
  <c r="P196" i="2"/>
  <c r="P212" i="2"/>
  <c r="P200" i="2"/>
  <c r="P209" i="2"/>
  <c r="P201" i="2"/>
  <c r="P141" i="2"/>
  <c r="P122" i="2"/>
  <c r="P228" i="2"/>
  <c r="P255" i="2"/>
  <c r="P140" i="2"/>
  <c r="P168" i="2"/>
  <c r="P164" i="2"/>
  <c r="P135" i="2"/>
  <c r="P281" i="2"/>
  <c r="P197" i="2"/>
  <c r="P161" i="2"/>
  <c r="P97" i="2"/>
  <c r="P172" i="2"/>
  <c r="P213" i="2"/>
  <c r="P136" i="2"/>
  <c r="P173" i="2"/>
  <c r="P214" i="2"/>
  <c r="P204" i="2"/>
  <c r="P289" i="2"/>
  <c r="P109" i="2"/>
  <c r="P157" i="2"/>
  <c r="P110" i="2"/>
  <c r="P133" i="2"/>
  <c r="P113" i="2"/>
  <c r="P156" i="2"/>
  <c r="P236" i="2"/>
  <c r="P288" i="2"/>
  <c r="P274" i="2"/>
  <c r="P163" i="2"/>
  <c r="P112" i="2"/>
  <c r="P225" i="2"/>
  <c r="P250" i="2"/>
  <c r="P181" i="2"/>
  <c r="P119" i="2"/>
  <c r="P272" i="2"/>
  <c r="P202" i="2"/>
  <c r="P282" i="2"/>
  <c r="P189" i="2"/>
  <c r="P267" i="2"/>
  <c r="P180" i="2"/>
  <c r="P92" i="2"/>
  <c r="P210" i="2"/>
  <c r="P249" i="2"/>
  <c r="P158" i="2"/>
  <c r="P278" i="2"/>
  <c r="P188" i="2"/>
  <c r="P183" i="2"/>
  <c r="P244" i="2"/>
  <c r="T87" i="2"/>
  <c r="T84" i="2"/>
  <c r="T86" i="2"/>
  <c r="T85" i="2"/>
  <c r="T88" i="2"/>
  <c r="T218" i="2"/>
  <c r="T109" i="2"/>
  <c r="T164" i="2"/>
  <c r="T153" i="2"/>
  <c r="T144" i="2"/>
  <c r="T233" i="2"/>
  <c r="T161" i="2"/>
  <c r="T264" i="2"/>
  <c r="T166" i="2"/>
  <c r="T189" i="2"/>
  <c r="T252" i="2"/>
  <c r="T133" i="2"/>
  <c r="T140" i="2"/>
  <c r="T177" i="2"/>
  <c r="T114" i="2"/>
  <c r="T294" i="2"/>
  <c r="T122" i="2"/>
  <c r="T207" i="2"/>
  <c r="T229" i="2"/>
  <c r="T279" i="2"/>
  <c r="T183" i="2"/>
  <c r="T90" i="2"/>
  <c r="T178" i="2"/>
  <c r="T237" i="2"/>
  <c r="T296" i="2"/>
  <c r="T89" i="2"/>
  <c r="T106" i="2"/>
  <c r="T231" i="2"/>
  <c r="T165" i="2"/>
  <c r="T160" i="2"/>
  <c r="T265" i="2"/>
  <c r="T154" i="2"/>
  <c r="T241" i="2"/>
  <c r="T277" i="2"/>
  <c r="T101" i="2"/>
  <c r="T198" i="2"/>
  <c r="T211" i="2"/>
  <c r="T254" i="2"/>
  <c r="T243" i="2"/>
  <c r="T247" i="2"/>
  <c r="T216" i="2"/>
  <c r="T188" i="2"/>
  <c r="T209" i="2"/>
  <c r="T139" i="2"/>
  <c r="T230" i="2"/>
  <c r="T116" i="2"/>
  <c r="T263" i="2"/>
  <c r="T238" i="2"/>
  <c r="T221" i="2"/>
  <c r="T262" i="2"/>
  <c r="T127" i="2"/>
  <c r="T293" i="2"/>
  <c r="T117" i="2"/>
  <c r="T147" i="2"/>
  <c r="T99" i="2"/>
  <c r="T245" i="2"/>
  <c r="T299" i="2"/>
  <c r="T266" i="2"/>
  <c r="T248" i="2"/>
  <c r="T151" i="2"/>
  <c r="T286" i="2"/>
  <c r="T290" i="2"/>
  <c r="T258" i="2"/>
  <c r="T257" i="2"/>
  <c r="T102" i="2"/>
  <c r="T282" i="2"/>
  <c r="T197" i="2"/>
  <c r="T273" i="2"/>
  <c r="T119" i="2"/>
  <c r="T186" i="2"/>
  <c r="T215" i="2"/>
  <c r="T98" i="2"/>
  <c r="T213" i="2"/>
  <c r="T246" i="2"/>
  <c r="T155" i="2"/>
  <c r="T173" i="2"/>
  <c r="T142" i="2"/>
  <c r="T260" i="2"/>
  <c r="T285" i="2"/>
  <c r="T249" i="2"/>
  <c r="T194" i="2"/>
  <c r="T275" i="2"/>
  <c r="T208" i="2"/>
  <c r="T289" i="2"/>
  <c r="T103" i="2"/>
  <c r="T219" i="2"/>
  <c r="T134" i="2"/>
  <c r="T235" i="2"/>
  <c r="T202" i="2"/>
  <c r="T269" i="2"/>
  <c r="T272" i="2"/>
  <c r="T136" i="2"/>
  <c r="T222" i="2"/>
  <c r="T91" i="2"/>
  <c r="T206" i="2"/>
  <c r="T174" i="2"/>
  <c r="T270" i="2"/>
  <c r="T132" i="2"/>
  <c r="T100" i="2"/>
  <c r="T195" i="2"/>
  <c r="T152" i="2"/>
  <c r="T149" i="2"/>
  <c r="T240" i="2"/>
  <c r="T261" i="2"/>
  <c r="T274" i="2"/>
  <c r="T163" i="2"/>
  <c r="T204" i="2"/>
  <c r="T234" i="2"/>
  <c r="T242" i="2"/>
  <c r="T278" i="2"/>
  <c r="T138" i="2"/>
  <c r="T259" i="2"/>
  <c r="T169" i="2"/>
  <c r="T107" i="2"/>
  <c r="T236" i="2"/>
  <c r="T187" i="2"/>
  <c r="T130" i="2"/>
  <c r="T143" i="2"/>
  <c r="T193" i="2"/>
  <c r="T276" i="2"/>
  <c r="T113" i="2"/>
  <c r="T124" i="2"/>
  <c r="T95" i="2"/>
  <c r="T158" i="2"/>
  <c r="T196" i="2"/>
  <c r="T253" i="2"/>
  <c r="T108" i="2"/>
  <c r="T217" i="2"/>
  <c r="T146" i="2"/>
  <c r="T92" i="2"/>
  <c r="T224" i="2"/>
  <c r="T185" i="2"/>
  <c r="T156" i="2"/>
  <c r="T150" i="2"/>
  <c r="T94" i="2"/>
  <c r="T176" i="2"/>
  <c r="T239" i="2"/>
  <c r="T170" i="2"/>
  <c r="T145" i="2"/>
  <c r="T268" i="2"/>
  <c r="T225" i="2"/>
  <c r="T180" i="2"/>
  <c r="T256" i="2"/>
  <c r="T97" i="2"/>
  <c r="T157" i="2"/>
  <c r="T162" i="2"/>
  <c r="T223" i="2"/>
  <c r="T191" i="2"/>
  <c r="T129" i="2"/>
  <c r="T125" i="2"/>
  <c r="T271" i="2"/>
  <c r="T287" i="2"/>
  <c r="T284" i="2"/>
  <c r="T297" i="2"/>
  <c r="T199" i="2"/>
  <c r="T110" i="2"/>
  <c r="T123" i="2"/>
  <c r="T212" i="2"/>
  <c r="T288" i="2"/>
  <c r="T250" i="2"/>
  <c r="T112" i="2"/>
  <c r="T128" i="2"/>
  <c r="T283" i="2"/>
  <c r="T159" i="2"/>
  <c r="T210" i="2"/>
  <c r="T120" i="2"/>
  <c r="T111" i="2"/>
  <c r="T135" i="2"/>
  <c r="T148" i="2"/>
  <c r="T244" i="2"/>
  <c r="T192" i="2"/>
  <c r="T190" i="2"/>
  <c r="T205" i="2"/>
  <c r="T181" i="2"/>
  <c r="T255" i="2"/>
  <c r="T96" i="2"/>
  <c r="T141" i="2"/>
  <c r="T184" i="2"/>
  <c r="T200" i="2"/>
  <c r="T168" i="2"/>
  <c r="T118" i="2"/>
  <c r="T201" i="2"/>
  <c r="T126" i="2"/>
  <c r="T292" i="2"/>
  <c r="T137" i="2"/>
  <c r="T214" i="2"/>
  <c r="T232" i="2"/>
  <c r="T226" i="2"/>
  <c r="T227" i="2"/>
  <c r="T267" i="2"/>
  <c r="T172" i="2"/>
  <c r="T203" i="2"/>
  <c r="T171" i="2"/>
  <c r="T121" i="2"/>
  <c r="T280" i="2"/>
  <c r="T182" i="2"/>
  <c r="T291" i="2"/>
  <c r="T251" i="2"/>
  <c r="T281" i="2"/>
  <c r="T220" i="2"/>
  <c r="T131" i="2"/>
  <c r="T115" i="2"/>
  <c r="T104" i="2"/>
  <c r="T175" i="2"/>
  <c r="T167" i="2"/>
  <c r="T105" i="2"/>
  <c r="T295" i="2"/>
  <c r="T228" i="2"/>
  <c r="T93" i="2"/>
  <c r="T179" i="2"/>
  <c r="T298" i="2"/>
  <c r="AI79" i="2"/>
  <c r="AI141" i="2"/>
  <c r="AI284" i="2"/>
  <c r="AI140" i="2"/>
  <c r="AI85" i="2"/>
  <c r="AI145" i="2"/>
  <c r="AI257" i="2"/>
  <c r="AI208" i="2"/>
  <c r="AI196" i="2"/>
  <c r="AI296" i="2"/>
  <c r="AI297" i="2"/>
  <c r="AI191" i="2"/>
  <c r="AI248" i="2"/>
  <c r="AI207" i="2"/>
  <c r="AI233" i="2"/>
  <c r="AI272" i="2"/>
  <c r="AI244" i="2"/>
  <c r="AI236" i="2"/>
  <c r="AI146" i="2"/>
  <c r="AI254" i="2"/>
  <c r="AI292" i="2"/>
  <c r="AI206" i="2"/>
  <c r="AI158" i="2"/>
  <c r="AI199" i="2"/>
  <c r="AI184" i="2"/>
  <c r="AI245" i="2"/>
  <c r="AI120" i="2"/>
  <c r="AI144" i="2"/>
  <c r="AI228" i="2"/>
  <c r="AI118" i="2"/>
  <c r="AI210" i="2"/>
  <c r="AI152" i="2"/>
  <c r="AI123" i="2"/>
  <c r="AI175" i="2"/>
  <c r="AI289" i="2"/>
  <c r="AI283" i="2"/>
  <c r="AI190" i="2"/>
  <c r="AI89" i="2"/>
  <c r="AI221" i="2"/>
  <c r="AI169" i="2"/>
  <c r="AI220" i="2"/>
  <c r="AI179" i="2"/>
  <c r="AI181" i="2"/>
  <c r="AI143" i="2"/>
  <c r="AI214" i="2"/>
  <c r="AI249" i="2"/>
  <c r="AI293" i="2"/>
  <c r="AI201" i="2"/>
  <c r="AI243" i="2"/>
  <c r="AI295" i="2"/>
  <c r="AI150" i="2"/>
  <c r="AI95" i="2"/>
  <c r="AI298" i="2"/>
  <c r="AI299" i="2"/>
  <c r="AI247" i="2"/>
  <c r="AI90" i="2"/>
  <c r="AI291" i="2"/>
  <c r="AI133" i="2"/>
  <c r="AI96" i="2"/>
  <c r="AI99" i="2"/>
  <c r="AI232" i="2"/>
  <c r="AI273" i="2"/>
  <c r="AI114" i="2"/>
  <c r="AI130" i="2"/>
  <c r="AI129" i="2"/>
  <c r="AI217" i="2"/>
  <c r="AI213" i="2"/>
  <c r="AI294" i="2"/>
  <c r="AI226" i="2"/>
  <c r="AI265" i="2"/>
  <c r="AI171" i="2"/>
  <c r="AI195" i="2"/>
  <c r="AI91" i="2"/>
  <c r="AI258" i="2"/>
  <c r="AI277" i="2"/>
  <c r="AI281" i="2"/>
  <c r="AI275" i="2"/>
  <c r="AI235" i="2"/>
  <c r="AI126" i="2"/>
  <c r="AI231" i="2"/>
  <c r="AI189" i="2"/>
  <c r="AI242" i="2"/>
  <c r="AI202" i="2"/>
  <c r="AI110" i="2"/>
  <c r="AI131" i="2"/>
  <c r="AI222" i="2"/>
  <c r="AI159" i="2"/>
  <c r="AI103" i="2"/>
  <c r="AI216" i="2"/>
  <c r="AI209" i="2"/>
  <c r="AI230" i="2"/>
  <c r="AI135" i="2"/>
  <c r="AI155" i="2"/>
  <c r="AI250" i="2"/>
  <c r="AI102" i="2"/>
  <c r="AI161" i="2"/>
  <c r="AI138" i="2"/>
  <c r="AI266" i="2"/>
  <c r="AI193" i="2"/>
  <c r="AI270" i="2"/>
  <c r="AI163" i="2"/>
  <c r="AI125" i="2"/>
  <c r="AI106" i="2"/>
  <c r="AI200" i="2"/>
  <c r="AI164" i="2"/>
  <c r="AI285" i="2"/>
  <c r="AI274" i="2"/>
  <c r="AI212" i="2"/>
  <c r="AI174" i="2"/>
  <c r="AI267" i="2"/>
  <c r="AI278" i="2"/>
  <c r="AI177" i="2"/>
  <c r="AI165" i="2"/>
  <c r="AI215" i="2"/>
  <c r="AI241" i="2"/>
  <c r="AI147" i="2"/>
  <c r="AI238" i="2"/>
  <c r="AI111" i="2"/>
  <c r="AI151" i="2"/>
  <c r="AI128" i="2"/>
  <c r="AI167" i="2"/>
  <c r="AI229" i="2"/>
  <c r="AI259" i="2"/>
  <c r="AI166" i="2"/>
  <c r="AI280" i="2"/>
  <c r="AI219" i="2"/>
  <c r="AI286" i="2"/>
  <c r="AI121" i="2"/>
  <c r="AI186" i="2"/>
  <c r="AI227" i="2"/>
  <c r="AI203" i="2"/>
  <c r="AI225" i="2"/>
  <c r="AI261" i="2"/>
  <c r="AI160" i="2"/>
  <c r="AI253" i="2"/>
  <c r="AI119" i="2"/>
  <c r="AI204" i="2"/>
  <c r="AI271" i="2"/>
  <c r="AI98" i="2"/>
  <c r="AI279" i="2"/>
  <c r="AI180" i="2"/>
  <c r="AI211" i="2"/>
  <c r="AI234" i="2"/>
  <c r="AI132" i="2"/>
  <c r="AI142" i="2"/>
  <c r="AI218" i="2"/>
  <c r="AI104" i="2"/>
  <c r="AI187" i="2"/>
  <c r="AI205" i="2"/>
  <c r="AI92" i="2"/>
  <c r="AI94" i="2"/>
  <c r="AI223" i="2"/>
  <c r="AI260" i="2"/>
  <c r="AI86" i="2"/>
  <c r="AI107" i="2"/>
  <c r="AI182" i="2"/>
  <c r="AI87" i="2"/>
  <c r="AI251" i="2"/>
  <c r="AI256" i="2"/>
  <c r="AI168" i="2"/>
  <c r="AI116" i="2"/>
  <c r="AI263" i="2"/>
  <c r="AI188" i="2"/>
  <c r="AI176" i="2"/>
  <c r="AI148" i="2"/>
  <c r="AI269" i="2"/>
  <c r="AI276" i="2"/>
  <c r="AI239" i="2"/>
  <c r="AI224" i="2"/>
  <c r="AI139" i="2"/>
  <c r="AI93" i="2"/>
  <c r="AI108" i="2"/>
  <c r="AI115" i="2"/>
  <c r="AI100" i="2"/>
  <c r="AI117" i="2"/>
  <c r="AI178" i="2"/>
  <c r="AI288" i="2"/>
  <c r="AI153" i="2"/>
  <c r="AI105" i="2"/>
  <c r="AI97" i="2"/>
  <c r="AI194" i="2"/>
  <c r="AI109" i="2"/>
  <c r="AI149" i="2"/>
  <c r="AI136" i="2"/>
  <c r="AI246" i="2"/>
  <c r="AI290" i="2"/>
  <c r="AI262" i="2"/>
  <c r="AI183" i="2"/>
  <c r="AI287" i="2"/>
  <c r="AI101" i="2"/>
  <c r="AI264" i="2"/>
  <c r="AI137" i="2"/>
  <c r="AI112" i="2"/>
  <c r="AI113" i="2"/>
  <c r="AI172" i="2"/>
  <c r="AI252" i="2"/>
  <c r="AI282" i="2"/>
  <c r="AI162" i="2"/>
  <c r="AI122" i="2"/>
  <c r="AI157" i="2"/>
  <c r="AI134" i="2"/>
  <c r="AI198" i="2"/>
  <c r="AI173" i="2"/>
  <c r="AI185" i="2"/>
  <c r="AI154" i="2"/>
  <c r="AI237" i="2"/>
  <c r="AI156" i="2"/>
  <c r="AI197" i="2"/>
  <c r="AI268" i="2"/>
  <c r="AI255" i="2"/>
  <c r="AI127" i="2"/>
  <c r="AI240" i="2"/>
  <c r="AI88" i="2"/>
  <c r="AI192" i="2"/>
  <c r="AI124" i="2"/>
  <c r="AI170" i="2"/>
  <c r="AI84" i="2"/>
  <c r="AH79" i="2"/>
  <c r="AH141" i="2"/>
  <c r="AH90" i="2"/>
  <c r="AH259" i="2"/>
  <c r="AH275" i="2"/>
  <c r="AH254" i="2"/>
  <c r="AH213" i="2"/>
  <c r="AH117" i="2"/>
  <c r="AH194" i="2"/>
  <c r="AH124" i="2"/>
  <c r="AH96" i="2"/>
  <c r="AH217" i="2"/>
  <c r="AH296" i="2"/>
  <c r="AH108" i="2"/>
  <c r="AH105" i="2"/>
  <c r="AH160" i="2"/>
  <c r="AH273" i="2"/>
  <c r="AH219" i="2"/>
  <c r="AH166" i="2"/>
  <c r="AH94" i="2"/>
  <c r="AH188" i="2"/>
  <c r="AH283" i="2"/>
  <c r="AH280" i="2"/>
  <c r="AH156" i="2"/>
  <c r="AH202" i="2"/>
  <c r="AH129" i="2"/>
  <c r="AH293" i="2"/>
  <c r="AH272" i="2"/>
  <c r="AH89" i="2"/>
  <c r="AH196" i="2"/>
  <c r="AH102" i="2"/>
  <c r="AH128" i="2"/>
  <c r="AH237" i="2"/>
  <c r="AH198" i="2"/>
  <c r="AH137" i="2"/>
  <c r="AH176" i="2"/>
  <c r="AH185" i="2"/>
  <c r="AH179" i="2"/>
  <c r="AH147" i="2"/>
  <c r="AH98" i="2"/>
  <c r="AH189" i="2"/>
  <c r="AH221" i="2"/>
  <c r="AH200" i="2"/>
  <c r="AH264" i="2"/>
  <c r="AH178" i="2"/>
  <c r="AH285" i="2"/>
  <c r="AH174" i="2"/>
  <c r="AH224" i="2"/>
  <c r="AH286" i="2"/>
  <c r="AH133" i="2"/>
  <c r="AH152" i="2"/>
  <c r="AH165" i="2"/>
  <c r="AH142" i="2"/>
  <c r="AH103" i="2"/>
  <c r="AH271" i="2"/>
  <c r="AH123" i="2"/>
  <c r="AH91" i="2"/>
  <c r="AH190" i="2"/>
  <c r="AH269" i="2"/>
  <c r="AH257" i="2"/>
  <c r="AH262" i="2"/>
  <c r="AH138" i="2"/>
  <c r="AH246" i="2"/>
  <c r="AH119" i="2"/>
  <c r="AH247" i="2"/>
  <c r="AH150" i="2"/>
  <c r="AH279" i="2"/>
  <c r="AH145" i="2"/>
  <c r="AH118" i="2"/>
  <c r="AH242" i="2"/>
  <c r="AH231" i="2"/>
  <c r="AH234" i="2"/>
  <c r="AH281" i="2"/>
  <c r="AH127" i="2"/>
  <c r="AH216" i="2"/>
  <c r="AH177" i="2"/>
  <c r="AH143" i="2"/>
  <c r="AH180" i="2"/>
  <c r="AH86" i="2"/>
  <c r="AH294" i="2"/>
  <c r="AH126" i="2"/>
  <c r="AH186" i="2"/>
  <c r="AH154" i="2"/>
  <c r="AH227" i="2"/>
  <c r="AH187" i="2"/>
  <c r="AH229" i="2"/>
  <c r="AH253" i="2"/>
  <c r="AH206" i="2"/>
  <c r="AH258" i="2"/>
  <c r="AH243" i="2"/>
  <c r="AH252" i="2"/>
  <c r="AH209" i="2"/>
  <c r="AH195" i="2"/>
  <c r="AH146" i="2"/>
  <c r="AH132" i="2"/>
  <c r="AH261" i="2"/>
  <c r="AH183" i="2"/>
  <c r="AH99" i="2"/>
  <c r="AH278" i="2"/>
  <c r="AH140" i="2"/>
  <c r="AH222" i="2"/>
  <c r="AH232" i="2"/>
  <c r="AH240" i="2"/>
  <c r="AH225" i="2"/>
  <c r="AH162" i="2"/>
  <c r="AH266" i="2"/>
  <c r="AH170" i="2"/>
  <c r="AH287" i="2"/>
  <c r="AH214" i="2"/>
  <c r="AH172" i="2"/>
  <c r="AH299" i="2"/>
  <c r="AH110" i="2"/>
  <c r="AH115" i="2"/>
  <c r="AH169" i="2"/>
  <c r="AH218" i="2"/>
  <c r="AH164" i="2"/>
  <c r="AH84" i="2"/>
  <c r="AH104" i="2"/>
  <c r="AH184" i="2"/>
  <c r="AH295" i="2"/>
  <c r="AH265" i="2"/>
  <c r="AH97" i="2"/>
  <c r="AH87" i="2"/>
  <c r="AH270" i="2"/>
  <c r="AH212" i="2"/>
  <c r="AH238" i="2"/>
  <c r="AH114" i="2"/>
  <c r="AH211" i="2"/>
  <c r="AH235" i="2"/>
  <c r="AH155" i="2"/>
  <c r="AH131" i="2"/>
  <c r="AH130" i="2"/>
  <c r="AH191" i="2"/>
  <c r="AH290" i="2"/>
  <c r="AH181" i="2"/>
  <c r="AH88" i="2"/>
  <c r="AH113" i="2"/>
  <c r="AH203" i="2"/>
  <c r="AH197" i="2"/>
  <c r="AH244" i="2"/>
  <c r="AH208" i="2"/>
  <c r="AH233" i="2"/>
  <c r="AH158" i="2"/>
  <c r="AH100" i="2"/>
  <c r="AH274" i="2"/>
  <c r="AH148" i="2"/>
  <c r="AH173" i="2"/>
  <c r="AH95" i="2"/>
  <c r="AH144" i="2"/>
  <c r="AH282" i="2"/>
  <c r="AH175" i="2"/>
  <c r="AH116" i="2"/>
  <c r="AH149" i="2"/>
  <c r="AH277" i="2"/>
  <c r="AH135" i="2"/>
  <c r="AH106" i="2"/>
  <c r="AH121" i="2"/>
  <c r="AH260" i="2"/>
  <c r="AH109" i="2"/>
  <c r="AH167" i="2"/>
  <c r="AH199" i="2"/>
  <c r="AH93" i="2"/>
  <c r="AH163" i="2"/>
  <c r="AH171" i="2"/>
  <c r="AH153" i="2"/>
  <c r="AH201" i="2"/>
  <c r="AH112" i="2"/>
  <c r="AH267" i="2"/>
  <c r="AH230" i="2"/>
  <c r="AH207" i="2"/>
  <c r="AH111" i="2"/>
  <c r="AH268" i="2"/>
  <c r="AH193" i="2"/>
  <c r="AH210" i="2"/>
  <c r="AH136" i="2"/>
  <c r="AH249" i="2"/>
  <c r="AH284" i="2"/>
  <c r="AH204" i="2"/>
  <c r="AH226" i="2"/>
  <c r="AH292" i="2"/>
  <c r="AH239" i="2"/>
  <c r="AH298" i="2"/>
  <c r="AH289" i="2"/>
  <c r="AH251" i="2"/>
  <c r="AH134" i="2"/>
  <c r="AH151" i="2"/>
  <c r="AH250" i="2"/>
  <c r="AH245" i="2"/>
  <c r="AH228" i="2"/>
  <c r="AH255" i="2"/>
  <c r="AH161" i="2"/>
  <c r="AH205" i="2"/>
  <c r="AH223" i="2"/>
  <c r="AH236" i="2"/>
  <c r="AH256" i="2"/>
  <c r="AH241" i="2"/>
  <c r="AH263" i="2"/>
  <c r="AH157" i="2"/>
  <c r="AH101" i="2"/>
  <c r="AH297" i="2"/>
  <c r="AH125" i="2"/>
  <c r="AH192" i="2"/>
  <c r="AH139" i="2"/>
  <c r="AH215" i="2"/>
  <c r="AH159" i="2"/>
  <c r="AH182" i="2"/>
  <c r="AH92" i="2"/>
  <c r="AH122" i="2"/>
  <c r="AH276" i="2"/>
  <c r="AH291" i="2"/>
  <c r="AH220" i="2"/>
  <c r="AH85" i="2"/>
  <c r="AH248" i="2"/>
  <c r="AH107" i="2"/>
  <c r="AH120" i="2"/>
  <c r="AH168" i="2"/>
  <c r="AH288" i="2"/>
  <c r="J79" i="2"/>
  <c r="J283" i="2"/>
  <c r="J276" i="2"/>
  <c r="J217" i="2"/>
  <c r="J197" i="2"/>
  <c r="J275" i="2"/>
  <c r="J238" i="2"/>
  <c r="J190" i="2"/>
  <c r="J288" i="2"/>
  <c r="J114" i="2"/>
  <c r="J200" i="2"/>
  <c r="J94" i="2"/>
  <c r="J93" i="2"/>
  <c r="J130" i="2"/>
  <c r="J104" i="2"/>
  <c r="J284" i="2"/>
  <c r="J157" i="2"/>
  <c r="J269" i="2"/>
  <c r="J156" i="2"/>
  <c r="J263" i="2"/>
  <c r="J89" i="2"/>
  <c r="J132" i="2"/>
  <c r="J204" i="2"/>
  <c r="J128" i="2"/>
  <c r="J265" i="2"/>
  <c r="J166" i="2"/>
  <c r="J272" i="2"/>
  <c r="J201" i="2"/>
  <c r="J189" i="2"/>
  <c r="J188" i="2"/>
  <c r="J161" i="2"/>
  <c r="J125" i="2"/>
  <c r="J140" i="2"/>
  <c r="J110" i="2"/>
  <c r="J117" i="2"/>
  <c r="J181" i="2"/>
  <c r="J148" i="2"/>
  <c r="J90" i="2"/>
  <c r="J245" i="2"/>
  <c r="J160" i="2"/>
  <c r="J164" i="2"/>
  <c r="J213" i="2"/>
  <c r="J154" i="2"/>
  <c r="J153" i="2"/>
  <c r="J118" i="2"/>
  <c r="J134" i="2"/>
  <c r="J212" i="2"/>
  <c r="J230" i="2"/>
  <c r="J261" i="2"/>
  <c r="J141" i="2"/>
  <c r="J146" i="2"/>
  <c r="J216" i="2"/>
  <c r="J202" i="2"/>
  <c r="J196" i="2"/>
  <c r="J277" i="2"/>
  <c r="J142" i="2"/>
  <c r="J105" i="2"/>
  <c r="J258" i="2"/>
  <c r="J290" i="2"/>
  <c r="J183" i="2"/>
  <c r="J293" i="2"/>
  <c r="J98" i="2"/>
  <c r="J295" i="2"/>
  <c r="J285" i="2"/>
  <c r="J86" i="2"/>
  <c r="J246" i="2"/>
  <c r="J206" i="2"/>
  <c r="J239" i="2"/>
  <c r="J108" i="2"/>
  <c r="J194" i="2"/>
  <c r="J186" i="2"/>
  <c r="J242" i="2"/>
  <c r="J123" i="2"/>
  <c r="J106" i="2"/>
  <c r="J282" i="2"/>
  <c r="J298" i="2"/>
  <c r="J169" i="2"/>
  <c r="J234" i="2"/>
  <c r="J191" i="2"/>
  <c r="J92" i="2"/>
  <c r="J195" i="2"/>
  <c r="J122" i="2"/>
  <c r="J97" i="2"/>
  <c r="J143" i="2"/>
  <c r="J251" i="2"/>
  <c r="J215" i="2"/>
  <c r="J243" i="2"/>
  <c r="J126" i="2"/>
  <c r="J121" i="2"/>
  <c r="J260" i="2"/>
  <c r="J88" i="2"/>
  <c r="J210" i="2"/>
  <c r="J222" i="2"/>
  <c r="J220" i="2"/>
  <c r="J286" i="2"/>
  <c r="J163" i="2"/>
  <c r="J147" i="2"/>
  <c r="J135" i="2"/>
  <c r="J226" i="2"/>
  <c r="J273" i="2"/>
  <c r="J259" i="2"/>
  <c r="J198" i="2"/>
  <c r="J187" i="2"/>
  <c r="J266" i="2"/>
  <c r="J247" i="2"/>
  <c r="J249" i="2"/>
  <c r="J229" i="2"/>
  <c r="J281" i="2"/>
  <c r="J211" i="2"/>
  <c r="J179" i="2"/>
  <c r="J173" i="2"/>
  <c r="J221" i="2"/>
  <c r="J262" i="2"/>
  <c r="J248" i="2"/>
  <c r="J151" i="2"/>
  <c r="J294" i="2"/>
  <c r="J254" i="2"/>
  <c r="J174" i="2"/>
  <c r="J252" i="2"/>
  <c r="J115" i="2"/>
  <c r="J287" i="2"/>
  <c r="J170" i="2"/>
  <c r="J111" i="2"/>
  <c r="J289" i="2"/>
  <c r="J250" i="2"/>
  <c r="J159" i="2"/>
  <c r="J91" i="2"/>
  <c r="J102" i="2"/>
  <c r="J139" i="2"/>
  <c r="J138" i="2"/>
  <c r="J119" i="2"/>
  <c r="J219" i="2"/>
  <c r="J137" i="2"/>
  <c r="J101" i="2"/>
  <c r="J227" i="2"/>
  <c r="J233" i="2"/>
  <c r="J107" i="2"/>
  <c r="J209" i="2"/>
  <c r="J155" i="2"/>
  <c r="J85" i="2"/>
  <c r="J87" i="2"/>
  <c r="J100" i="2"/>
  <c r="J240" i="2"/>
  <c r="J178" i="2"/>
  <c r="J116" i="2"/>
  <c r="J291" i="2"/>
  <c r="J279" i="2"/>
  <c r="J232" i="2"/>
  <c r="J133" i="2"/>
  <c r="J95" i="2"/>
  <c r="J208" i="2"/>
  <c r="J171" i="2"/>
  <c r="J96" i="2"/>
  <c r="J224" i="2"/>
  <c r="J199" i="2"/>
  <c r="J180" i="2"/>
  <c r="J175" i="2"/>
  <c r="J103" i="2"/>
  <c r="J127" i="2"/>
  <c r="J145" i="2"/>
  <c r="J241" i="2"/>
  <c r="J271" i="2"/>
  <c r="J167" i="2"/>
  <c r="J214" i="2"/>
  <c r="J144" i="2"/>
  <c r="J299" i="2"/>
  <c r="J112" i="2"/>
  <c r="J278" i="2"/>
  <c r="J149" i="2"/>
  <c r="J235" i="2"/>
  <c r="J255" i="2"/>
  <c r="J182" i="2"/>
  <c r="J292" i="2"/>
  <c r="J136" i="2"/>
  <c r="J267" i="2"/>
  <c r="J177" i="2"/>
  <c r="J184" i="2"/>
  <c r="J270" i="2"/>
  <c r="J165" i="2"/>
  <c r="J257" i="2"/>
  <c r="J236" i="2"/>
  <c r="J162" i="2"/>
  <c r="J172" i="2"/>
  <c r="J131" i="2"/>
  <c r="J192" i="2"/>
  <c r="J264" i="2"/>
  <c r="J124" i="2"/>
  <c r="J280" i="2"/>
  <c r="J158" i="2"/>
  <c r="J203" i="2"/>
  <c r="J205" i="2"/>
  <c r="J113" i="2"/>
  <c r="J274" i="2"/>
  <c r="J193" i="2"/>
  <c r="J218" i="2"/>
  <c r="J256" i="2"/>
  <c r="J296" i="2"/>
  <c r="J176" i="2"/>
  <c r="J129" i="2"/>
  <c r="J228" i="2"/>
  <c r="J185" i="2"/>
  <c r="J223" i="2"/>
  <c r="J268" i="2"/>
  <c r="J237" i="2"/>
  <c r="J244" i="2"/>
  <c r="J152" i="2"/>
  <c r="J231" i="2"/>
  <c r="J225" i="2"/>
  <c r="J253" i="2"/>
  <c r="J99" i="2"/>
  <c r="J109" i="2"/>
  <c r="J84" i="2"/>
  <c r="J150" i="2"/>
  <c r="J168" i="2"/>
  <c r="J120" i="2"/>
  <c r="J297" i="2"/>
  <c r="J207" i="2"/>
  <c r="L79" i="2"/>
  <c r="L101" i="2"/>
  <c r="L114" i="2"/>
  <c r="L142" i="2"/>
  <c r="L220" i="2"/>
  <c r="L196" i="2"/>
  <c r="L254" i="2"/>
  <c r="L261" i="2"/>
  <c r="L176" i="2"/>
  <c r="L146" i="2"/>
  <c r="L131" i="2"/>
  <c r="L172" i="2"/>
  <c r="L192" i="2"/>
  <c r="L184" i="2"/>
  <c r="L241" i="2"/>
  <c r="L289" i="2"/>
  <c r="L157" i="2"/>
  <c r="L263" i="2"/>
  <c r="L110" i="2"/>
  <c r="L98" i="2"/>
  <c r="L185" i="2"/>
  <c r="L210" i="2"/>
  <c r="L113" i="2"/>
  <c r="L128" i="2"/>
  <c r="L161" i="2"/>
  <c r="L92" i="2"/>
  <c r="L170" i="2"/>
  <c r="L244" i="2"/>
  <c r="L245" i="2"/>
  <c r="L257" i="2"/>
  <c r="L284" i="2"/>
  <c r="L249" i="2"/>
  <c r="L253" i="2"/>
  <c r="L112" i="2"/>
  <c r="L197" i="2"/>
  <c r="L194" i="2"/>
  <c r="L252" i="2"/>
  <c r="L162" i="2"/>
  <c r="L175" i="2"/>
  <c r="L295" i="2"/>
  <c r="L281" i="2"/>
  <c r="L201" i="2"/>
  <c r="L216" i="2"/>
  <c r="L246" i="2"/>
  <c r="L221" i="2"/>
  <c r="L202" i="2"/>
  <c r="L239" i="2"/>
  <c r="L293" i="2"/>
  <c r="L233" i="2"/>
  <c r="L215" i="2"/>
  <c r="L282" i="2"/>
  <c r="L205" i="2"/>
  <c r="L229" i="2"/>
  <c r="L150" i="2"/>
  <c r="L119" i="2"/>
  <c r="L298" i="2"/>
  <c r="L193" i="2"/>
  <c r="L118" i="2"/>
  <c r="L102" i="2"/>
  <c r="L166" i="2"/>
  <c r="L247" i="2"/>
  <c r="L286" i="2"/>
  <c r="L219" i="2"/>
  <c r="L158" i="2"/>
  <c r="L130" i="2"/>
  <c r="L107" i="2"/>
  <c r="L217" i="2"/>
  <c r="L259" i="2"/>
  <c r="L97" i="2"/>
  <c r="L154" i="2"/>
  <c r="L143" i="2"/>
  <c r="L189" i="2"/>
  <c r="L199" i="2"/>
  <c r="L174" i="2"/>
  <c r="L209" i="2"/>
  <c r="L207" i="2"/>
  <c r="L190" i="2"/>
  <c r="L141" i="2"/>
  <c r="L156" i="2"/>
  <c r="L288" i="2"/>
  <c r="L187" i="2"/>
  <c r="L232" i="2"/>
  <c r="L227" i="2"/>
  <c r="L108" i="2"/>
  <c r="L243" i="2"/>
  <c r="L106" i="2"/>
  <c r="L250" i="2"/>
  <c r="L240" i="2"/>
  <c r="L265" i="2"/>
  <c r="L99" i="2"/>
  <c r="L126" i="2"/>
  <c r="L275" i="2"/>
  <c r="L155" i="2"/>
  <c r="L140" i="2"/>
  <c r="L287" i="2"/>
  <c r="L133" i="2"/>
  <c r="L279" i="2"/>
  <c r="L177" i="2"/>
  <c r="L268" i="2"/>
  <c r="L124" i="2"/>
  <c r="L122" i="2"/>
  <c r="L226" i="2"/>
  <c r="L160" i="2"/>
  <c r="L203" i="2"/>
  <c r="L231" i="2"/>
  <c r="L171" i="2"/>
  <c r="L271" i="2"/>
  <c r="L182" i="2"/>
  <c r="L292" i="2"/>
  <c r="L164" i="2"/>
  <c r="L186" i="2"/>
  <c r="L251" i="2"/>
  <c r="L94" i="2"/>
  <c r="L266" i="2"/>
  <c r="L103" i="2"/>
  <c r="L228" i="2"/>
  <c r="L111" i="2"/>
  <c r="L88" i="2"/>
  <c r="L178" i="2"/>
  <c r="L139" i="2"/>
  <c r="L224" i="2"/>
  <c r="L135" i="2"/>
  <c r="L270" i="2"/>
  <c r="L234" i="2"/>
  <c r="L191" i="2"/>
  <c r="L273" i="2"/>
  <c r="L123" i="2"/>
  <c r="L195" i="2"/>
  <c r="L87" i="2"/>
  <c r="L151" i="2"/>
  <c r="L272" i="2"/>
  <c r="L100" i="2"/>
  <c r="L90" i="2"/>
  <c r="L152" i="2"/>
  <c r="L290" i="2"/>
  <c r="L159" i="2"/>
  <c r="L278" i="2"/>
  <c r="L225" i="2"/>
  <c r="L235" i="2"/>
  <c r="L167" i="2"/>
  <c r="L127" i="2"/>
  <c r="L179" i="2"/>
  <c r="L183" i="2"/>
  <c r="L208" i="2"/>
  <c r="L138" i="2"/>
  <c r="L137" i="2"/>
  <c r="L168" i="2"/>
  <c r="L115" i="2"/>
  <c r="L125" i="2"/>
  <c r="L169" i="2"/>
  <c r="L181" i="2"/>
  <c r="L104" i="2"/>
  <c r="L296" i="2"/>
  <c r="L96" i="2"/>
  <c r="L291" i="2"/>
  <c r="L121" i="2"/>
  <c r="L285" i="2"/>
  <c r="L147" i="2"/>
  <c r="L105" i="2"/>
  <c r="L89" i="2"/>
  <c r="L213" i="2"/>
  <c r="L95" i="2"/>
  <c r="L218" i="2"/>
  <c r="L153" i="2"/>
  <c r="L223" i="2"/>
  <c r="L267" i="2"/>
  <c r="L132" i="2"/>
  <c r="L129" i="2"/>
  <c r="L276" i="2"/>
  <c r="L198" i="2"/>
  <c r="L277" i="2"/>
  <c r="L299" i="2"/>
  <c r="L212" i="2"/>
  <c r="L188" i="2"/>
  <c r="L173" i="2"/>
  <c r="L116" i="2"/>
  <c r="L242" i="2"/>
  <c r="L269" i="2"/>
  <c r="L236" i="2"/>
  <c r="L206" i="2"/>
  <c r="L256" i="2"/>
  <c r="L297" i="2"/>
  <c r="L144" i="2"/>
  <c r="L91" i="2"/>
  <c r="L230" i="2"/>
  <c r="L136" i="2"/>
  <c r="L93" i="2"/>
  <c r="L165" i="2"/>
  <c r="L237" i="2"/>
  <c r="L264" i="2"/>
  <c r="L163" i="2"/>
  <c r="L283" i="2"/>
  <c r="L255" i="2"/>
  <c r="L85" i="2"/>
  <c r="L262" i="2"/>
  <c r="L258" i="2"/>
  <c r="L294" i="2"/>
  <c r="L204" i="2"/>
  <c r="L200" i="2"/>
  <c r="L148" i="2"/>
  <c r="L238" i="2"/>
  <c r="L222" i="2"/>
  <c r="L134" i="2"/>
  <c r="L180" i="2"/>
  <c r="L248" i="2"/>
  <c r="L117" i="2"/>
  <c r="L280" i="2"/>
  <c r="L274" i="2"/>
  <c r="L149" i="2"/>
  <c r="L109" i="2"/>
  <c r="L86" i="2"/>
  <c r="L214" i="2"/>
  <c r="L120" i="2"/>
  <c r="L145" i="2"/>
  <c r="L84" i="2"/>
  <c r="L211" i="2"/>
  <c r="L260" i="2"/>
  <c r="AA79" i="2"/>
  <c r="AA233" i="2"/>
  <c r="AA270" i="2"/>
  <c r="AA175" i="2"/>
  <c r="AA281" i="2"/>
  <c r="AA278" i="2"/>
  <c r="AA107" i="2"/>
  <c r="AA158" i="2"/>
  <c r="AA280" i="2"/>
  <c r="AA202" i="2"/>
  <c r="AA185" i="2"/>
  <c r="AA269" i="2"/>
  <c r="AA260" i="2"/>
  <c r="AA237" i="2"/>
  <c r="AA199" i="2"/>
  <c r="AA134" i="2"/>
  <c r="AA231" i="2"/>
  <c r="AA217" i="2"/>
  <c r="AA192" i="2"/>
  <c r="AA115" i="2"/>
  <c r="AA181" i="2"/>
  <c r="AA253" i="2"/>
  <c r="AA102" i="2"/>
  <c r="AA92" i="2"/>
  <c r="AA85" i="2"/>
  <c r="AA211" i="2"/>
  <c r="AA221" i="2"/>
  <c r="AA113" i="2"/>
  <c r="AA179" i="2"/>
  <c r="AA206" i="2"/>
  <c r="AA205" i="2"/>
  <c r="AA246" i="2"/>
  <c r="AA125" i="2"/>
  <c r="AA176" i="2"/>
  <c r="AA229" i="2"/>
  <c r="AA249" i="2"/>
  <c r="AA182" i="2"/>
  <c r="AA234" i="2"/>
  <c r="AA148" i="2"/>
  <c r="AA265" i="2"/>
  <c r="AA188" i="2"/>
  <c r="AA284" i="2"/>
  <c r="AA101" i="2"/>
  <c r="AA109" i="2"/>
  <c r="AA294" i="2"/>
  <c r="AA228" i="2"/>
  <c r="AA143" i="2"/>
  <c r="AA177" i="2"/>
  <c r="AA295" i="2"/>
  <c r="AA283" i="2"/>
  <c r="AA88" i="2"/>
  <c r="AA118" i="2"/>
  <c r="AA255" i="2"/>
  <c r="AA227" i="2"/>
  <c r="AA127" i="2"/>
  <c r="AA140" i="2"/>
  <c r="AA162" i="2"/>
  <c r="AA214" i="2"/>
  <c r="AA230" i="2"/>
  <c r="AA273" i="2"/>
  <c r="AA106" i="2"/>
  <c r="AA122" i="2"/>
  <c r="AA117" i="2"/>
  <c r="AA218" i="2"/>
  <c r="AA173" i="2"/>
  <c r="AA137" i="2"/>
  <c r="AA210" i="2"/>
  <c r="AA139" i="2"/>
  <c r="AA243" i="2"/>
  <c r="AA191" i="2"/>
  <c r="AA165" i="2"/>
  <c r="AA166" i="2"/>
  <c r="AA121" i="2"/>
  <c r="AA225" i="2"/>
  <c r="AA187" i="2"/>
  <c r="AA240" i="2"/>
  <c r="AA130" i="2"/>
  <c r="AA164" i="2"/>
  <c r="AA98" i="2"/>
  <c r="AA261" i="2"/>
  <c r="AA212" i="2"/>
  <c r="AA135" i="2"/>
  <c r="AA154" i="2"/>
  <c r="AA155" i="2"/>
  <c r="AA87" i="2"/>
  <c r="AA264" i="2"/>
  <c r="AA126" i="2"/>
  <c r="AA197" i="2"/>
  <c r="AA184" i="2"/>
  <c r="AA136" i="2"/>
  <c r="AA190" i="2"/>
  <c r="AA242" i="2"/>
  <c r="AA279" i="2"/>
  <c r="AA215" i="2"/>
  <c r="AA145" i="2"/>
  <c r="AA298" i="2"/>
  <c r="AA95" i="2"/>
  <c r="AA226" i="2"/>
  <c r="AA245" i="2"/>
  <c r="AA133" i="2"/>
  <c r="AA156" i="2"/>
  <c r="AA201" i="2"/>
  <c r="AA167" i="2"/>
  <c r="AA222" i="2"/>
  <c r="AA241" i="2"/>
  <c r="AA277" i="2"/>
  <c r="AA203" i="2"/>
  <c r="AA178" i="2"/>
  <c r="AA153" i="2"/>
  <c r="AA282" i="2"/>
  <c r="AA159" i="2"/>
  <c r="AA219" i="2"/>
  <c r="AA151" i="2"/>
  <c r="AA220" i="2"/>
  <c r="AA247" i="2"/>
  <c r="AA258" i="2"/>
  <c r="AA189" i="2"/>
  <c r="AA91" i="2"/>
  <c r="AA293" i="2"/>
  <c r="AA146" i="2"/>
  <c r="AA99" i="2"/>
  <c r="AA274" i="2"/>
  <c r="AA290" i="2"/>
  <c r="AA289" i="2"/>
  <c r="AA266" i="2"/>
  <c r="AA150" i="2"/>
  <c r="AA291" i="2"/>
  <c r="AA149" i="2"/>
  <c r="AA129" i="2"/>
  <c r="AA285" i="2"/>
  <c r="AA114" i="2"/>
  <c r="AA238" i="2"/>
  <c r="AA259" i="2"/>
  <c r="AA169" i="2"/>
  <c r="AA94" i="2"/>
  <c r="AA168" i="2"/>
  <c r="AA160" i="2"/>
  <c r="AA147" i="2"/>
  <c r="AA183" i="2"/>
  <c r="AA200" i="2"/>
  <c r="AA276" i="2"/>
  <c r="AA132" i="2"/>
  <c r="AA204" i="2"/>
  <c r="AA103" i="2"/>
  <c r="AA288" i="2"/>
  <c r="AA299" i="2"/>
  <c r="AA224" i="2"/>
  <c r="AA292" i="2"/>
  <c r="AA174" i="2"/>
  <c r="AA275" i="2"/>
  <c r="AA90" i="2"/>
  <c r="AA297" i="2"/>
  <c r="AA223" i="2"/>
  <c r="AA124" i="2"/>
  <c r="AA267" i="2"/>
  <c r="AA144" i="2"/>
  <c r="AA89" i="2"/>
  <c r="AA244" i="2"/>
  <c r="AA93" i="2"/>
  <c r="AA235" i="2"/>
  <c r="AA112" i="2"/>
  <c r="AA171" i="2"/>
  <c r="AA152" i="2"/>
  <c r="AA213" i="2"/>
  <c r="AA216" i="2"/>
  <c r="AA172" i="2"/>
  <c r="AA232" i="2"/>
  <c r="AA105" i="2"/>
  <c r="AA268" i="2"/>
  <c r="AA110" i="2"/>
  <c r="AA251" i="2"/>
  <c r="AA120" i="2"/>
  <c r="AA198" i="2"/>
  <c r="AA208" i="2"/>
  <c r="AA141" i="2"/>
  <c r="AA256" i="2"/>
  <c r="AA250" i="2"/>
  <c r="AA272" i="2"/>
  <c r="AA119" i="2"/>
  <c r="AA254" i="2"/>
  <c r="AA96" i="2"/>
  <c r="AA180" i="2"/>
  <c r="AA123" i="2"/>
  <c r="AA104" i="2"/>
  <c r="AA138" i="2"/>
  <c r="AA100" i="2"/>
  <c r="AA131" i="2"/>
  <c r="AA252" i="2"/>
  <c r="AA116" i="2"/>
  <c r="AA209" i="2"/>
  <c r="AA287" i="2"/>
  <c r="AA186" i="2"/>
  <c r="AA263" i="2"/>
  <c r="AA195" i="2"/>
  <c r="AA271" i="2"/>
  <c r="AA97" i="2"/>
  <c r="AA142" i="2"/>
  <c r="AA193" i="2"/>
  <c r="AA111" i="2"/>
  <c r="AA236" i="2"/>
  <c r="AA128" i="2"/>
  <c r="AA170" i="2"/>
  <c r="AA262" i="2"/>
  <c r="AA161" i="2"/>
  <c r="AA157" i="2"/>
  <c r="AA163" i="2"/>
  <c r="AA286" i="2"/>
  <c r="AA196" i="2"/>
  <c r="AA239" i="2"/>
  <c r="AA86" i="2"/>
  <c r="AA84" i="2"/>
  <c r="AA108" i="2"/>
  <c r="AA207" i="2"/>
  <c r="AA257" i="2"/>
  <c r="AA194" i="2"/>
  <c r="AA296" i="2"/>
  <c r="AA248" i="2"/>
  <c r="AD79" i="2"/>
  <c r="AD228" i="2"/>
  <c r="AD256" i="2"/>
  <c r="AD133" i="2"/>
  <c r="AD283" i="2"/>
  <c r="AD272" i="2"/>
  <c r="AD93" i="2"/>
  <c r="AD200" i="2"/>
  <c r="AD129" i="2"/>
  <c r="AD152" i="2"/>
  <c r="AD118" i="2"/>
  <c r="AD196" i="2"/>
  <c r="AD144" i="2"/>
  <c r="AD277" i="2"/>
  <c r="AD221" i="2"/>
  <c r="AD165" i="2"/>
  <c r="AD191" i="2"/>
  <c r="AD156" i="2"/>
  <c r="AD184" i="2"/>
  <c r="AD234" i="2"/>
  <c r="AD230" i="2"/>
  <c r="AD128" i="2"/>
  <c r="AD164" i="2"/>
  <c r="AD264" i="2"/>
  <c r="AD215" i="2"/>
  <c r="AD145" i="2"/>
  <c r="AD94" i="2"/>
  <c r="AD248" i="2"/>
  <c r="AD89" i="2"/>
  <c r="AD117" i="2"/>
  <c r="AD278" i="2"/>
  <c r="AD177" i="2"/>
  <c r="AD204" i="2"/>
  <c r="AD120" i="2"/>
  <c r="AD270" i="2"/>
  <c r="AD180" i="2"/>
  <c r="AD209" i="2"/>
  <c r="AD148" i="2"/>
  <c r="AD137" i="2"/>
  <c r="AD292" i="2"/>
  <c r="AD281" i="2"/>
  <c r="AD190" i="2"/>
  <c r="AD232" i="2"/>
  <c r="AD119" i="2"/>
  <c r="AD121" i="2"/>
  <c r="AD198" i="2"/>
  <c r="AD159" i="2"/>
  <c r="AD106" i="2"/>
  <c r="AD188" i="2"/>
  <c r="AD113" i="2"/>
  <c r="AD173" i="2"/>
  <c r="AD279" i="2"/>
  <c r="AD185" i="2"/>
  <c r="AD98" i="2"/>
  <c r="AD176" i="2"/>
  <c r="AD263" i="2"/>
  <c r="AD114" i="2"/>
  <c r="AD197" i="2"/>
  <c r="AD92" i="2"/>
  <c r="AD101" i="2"/>
  <c r="AD252" i="2"/>
  <c r="AD250" i="2"/>
  <c r="AD138" i="2"/>
  <c r="AD124" i="2"/>
  <c r="AD126" i="2"/>
  <c r="AD219" i="2"/>
  <c r="AD192" i="2"/>
  <c r="AD231" i="2"/>
  <c r="AD95" i="2"/>
  <c r="AD265" i="2"/>
  <c r="AD260" i="2"/>
  <c r="AD179" i="2"/>
  <c r="AD254" i="2"/>
  <c r="AD246" i="2"/>
  <c r="AD294" i="2"/>
  <c r="AD143" i="2"/>
  <c r="AD166" i="2"/>
  <c r="AD170" i="2"/>
  <c r="AD262" i="2"/>
  <c r="AD258" i="2"/>
  <c r="AD194" i="2"/>
  <c r="AD220" i="2"/>
  <c r="AD206" i="2"/>
  <c r="AD225" i="2"/>
  <c r="AD211" i="2"/>
  <c r="AD239" i="2"/>
  <c r="AD186" i="2"/>
  <c r="AD104" i="2"/>
  <c r="AD160" i="2"/>
  <c r="AD251" i="2"/>
  <c r="AD123" i="2"/>
  <c r="AD222" i="2"/>
  <c r="AD88" i="2"/>
  <c r="AD253" i="2"/>
  <c r="AD227" i="2"/>
  <c r="AD110" i="2"/>
  <c r="AD112" i="2"/>
  <c r="AD282" i="2"/>
  <c r="AD217" i="2"/>
  <c r="AD276" i="2"/>
  <c r="AD87" i="2"/>
  <c r="AD174" i="2"/>
  <c r="AD139" i="2"/>
  <c r="AD162" i="2"/>
  <c r="AD289" i="2"/>
  <c r="AD122" i="2"/>
  <c r="AD199" i="2"/>
  <c r="AD195" i="2"/>
  <c r="AD243" i="2"/>
  <c r="AD295" i="2"/>
  <c r="AD127" i="2"/>
  <c r="AD91" i="2"/>
  <c r="AD233" i="2"/>
  <c r="AD183" i="2"/>
  <c r="AD288" i="2"/>
  <c r="AD242" i="2"/>
  <c r="AD259" i="2"/>
  <c r="AD86" i="2"/>
  <c r="AD131" i="2"/>
  <c r="AD146" i="2"/>
  <c r="AD147" i="2"/>
  <c r="AD158" i="2"/>
  <c r="AD202" i="2"/>
  <c r="AD172" i="2"/>
  <c r="AD136" i="2"/>
  <c r="AD115" i="2"/>
  <c r="AD140" i="2"/>
  <c r="AD291" i="2"/>
  <c r="AD90" i="2"/>
  <c r="AD241" i="2"/>
  <c r="AD171" i="2"/>
  <c r="AD212" i="2"/>
  <c r="AD105" i="2"/>
  <c r="AD207" i="2"/>
  <c r="AD154" i="2"/>
  <c r="AD168" i="2"/>
  <c r="AD157" i="2"/>
  <c r="AD107" i="2"/>
  <c r="AD135" i="2"/>
  <c r="AD99" i="2"/>
  <c r="AD274" i="2"/>
  <c r="AD297" i="2"/>
  <c r="AD214" i="2"/>
  <c r="AD218" i="2"/>
  <c r="AD266" i="2"/>
  <c r="AD149" i="2"/>
  <c r="AD161" i="2"/>
  <c r="AD189" i="2"/>
  <c r="AD229" i="2"/>
  <c r="AD132" i="2"/>
  <c r="AD116" i="2"/>
  <c r="AD167" i="2"/>
  <c r="AD203" i="2"/>
  <c r="AD111" i="2"/>
  <c r="AD109" i="2"/>
  <c r="AD100" i="2"/>
  <c r="AD255" i="2"/>
  <c r="AD130" i="2"/>
  <c r="AD182" i="2"/>
  <c r="AD134" i="2"/>
  <c r="AD273" i="2"/>
  <c r="AD238" i="2"/>
  <c r="AD181" i="2"/>
  <c r="AD187" i="2"/>
  <c r="AD85" i="2"/>
  <c r="AD268" i="2"/>
  <c r="AD142" i="2"/>
  <c r="AD224" i="2"/>
  <c r="AD210" i="2"/>
  <c r="AD271" i="2"/>
  <c r="AD299" i="2"/>
  <c r="AD235" i="2"/>
  <c r="AD285" i="2"/>
  <c r="AD290" i="2"/>
  <c r="AD141" i="2"/>
  <c r="AD155" i="2"/>
  <c r="AD208" i="2"/>
  <c r="AD298" i="2"/>
  <c r="AD249" i="2"/>
  <c r="AD108" i="2"/>
  <c r="AD169" i="2"/>
  <c r="AD240" i="2"/>
  <c r="AD201" i="2"/>
  <c r="AD269" i="2"/>
  <c r="AD236" i="2"/>
  <c r="AD293" i="2"/>
  <c r="AD153" i="2"/>
  <c r="AD103" i="2"/>
  <c r="AD96" i="2"/>
  <c r="AD247" i="2"/>
  <c r="AD296" i="2"/>
  <c r="AD275" i="2"/>
  <c r="AD244" i="2"/>
  <c r="AD150" i="2"/>
  <c r="AD102" i="2"/>
  <c r="AD193" i="2"/>
  <c r="AD245" i="2"/>
  <c r="AD163" i="2"/>
  <c r="AD178" i="2"/>
  <c r="AD213" i="2"/>
  <c r="AD223" i="2"/>
  <c r="AD287" i="2"/>
  <c r="AD205" i="2"/>
  <c r="AD257" i="2"/>
  <c r="AD216" i="2"/>
  <c r="AD237" i="2"/>
  <c r="AD267" i="2"/>
  <c r="AD280" i="2"/>
  <c r="AD261" i="2"/>
  <c r="AD151" i="2"/>
  <c r="AD97" i="2"/>
  <c r="AD284" i="2"/>
  <c r="AD84" i="2"/>
  <c r="AD286" i="2"/>
  <c r="AD175" i="2"/>
  <c r="AD125" i="2"/>
  <c r="AD226" i="2"/>
  <c r="AG79" i="2"/>
  <c r="AG124" i="2"/>
  <c r="AG286" i="2"/>
  <c r="AG244" i="2"/>
  <c r="AG205" i="2"/>
  <c r="AG262" i="2"/>
  <c r="AG89" i="2"/>
  <c r="AG146" i="2"/>
  <c r="AG95" i="2"/>
  <c r="AG137" i="2"/>
  <c r="AG185" i="2"/>
  <c r="AG180" i="2"/>
  <c r="AG217" i="2"/>
  <c r="AG252" i="2"/>
  <c r="AG116" i="2"/>
  <c r="AG276" i="2"/>
  <c r="AG109" i="2"/>
  <c r="AG224" i="2"/>
  <c r="AG136" i="2"/>
  <c r="AG253" i="2"/>
  <c r="AG197" i="2"/>
  <c r="AG295" i="2"/>
  <c r="AG160" i="2"/>
  <c r="AG257" i="2"/>
  <c r="AG279" i="2"/>
  <c r="AG212" i="2"/>
  <c r="AG277" i="2"/>
  <c r="AG204" i="2"/>
  <c r="AG289" i="2"/>
  <c r="AG261" i="2"/>
  <c r="AG282" i="2"/>
  <c r="AG177" i="2"/>
  <c r="AG233" i="2"/>
  <c r="AG154" i="2"/>
  <c r="AG172" i="2"/>
  <c r="AG267" i="2"/>
  <c r="AG285" i="2"/>
  <c r="AG158" i="2"/>
  <c r="AG120" i="2"/>
  <c r="AG118" i="2"/>
  <c r="AG283" i="2"/>
  <c r="AG265" i="2"/>
  <c r="AG273" i="2"/>
  <c r="AG189" i="2"/>
  <c r="AG179" i="2"/>
  <c r="AG105" i="2"/>
  <c r="AG86" i="2"/>
  <c r="AG281" i="2"/>
  <c r="AG256" i="2"/>
  <c r="AG123" i="2"/>
  <c r="AG91" i="2"/>
  <c r="AG221" i="2"/>
  <c r="AG290" i="2"/>
  <c r="AG278" i="2"/>
  <c r="AG280" i="2"/>
  <c r="AG114" i="2"/>
  <c r="AG228" i="2"/>
  <c r="AG231" i="2"/>
  <c r="AG254" i="2"/>
  <c r="AG161" i="2"/>
  <c r="AG247" i="2"/>
  <c r="AG186" i="2"/>
  <c r="AG103" i="2"/>
  <c r="AG107" i="2"/>
  <c r="AG194" i="2"/>
  <c r="AG250" i="2"/>
  <c r="AG294" i="2"/>
  <c r="AG130" i="2"/>
  <c r="AG143" i="2"/>
  <c r="AG222" i="2"/>
  <c r="AG291" i="2"/>
  <c r="AG191" i="2"/>
  <c r="AG246" i="2"/>
  <c r="AG151" i="2"/>
  <c r="AG97" i="2"/>
  <c r="AG272" i="2"/>
  <c r="AG229" i="2"/>
  <c r="AG259" i="2"/>
  <c r="AG206" i="2"/>
  <c r="AG132" i="2"/>
  <c r="AG115" i="2"/>
  <c r="AG155" i="2"/>
  <c r="AG94" i="2"/>
  <c r="AG138" i="2"/>
  <c r="AG166" i="2"/>
  <c r="AG258" i="2"/>
  <c r="AG195" i="2"/>
  <c r="AG237" i="2"/>
  <c r="AG198" i="2"/>
  <c r="AG147" i="2"/>
  <c r="AG183" i="2"/>
  <c r="AG238" i="2"/>
  <c r="AG245" i="2"/>
  <c r="AG174" i="2"/>
  <c r="AG125" i="2"/>
  <c r="AG184" i="2"/>
  <c r="AG127" i="2"/>
  <c r="AG119" i="2"/>
  <c r="AG163" i="2"/>
  <c r="AG108" i="2"/>
  <c r="AG208" i="2"/>
  <c r="AG110" i="2"/>
  <c r="AG111" i="2"/>
  <c r="AG98" i="2"/>
  <c r="AG190" i="2"/>
  <c r="AG255" i="2"/>
  <c r="AG270" i="2"/>
  <c r="AG201" i="2"/>
  <c r="AG171" i="2"/>
  <c r="AG242" i="2"/>
  <c r="AG214" i="2"/>
  <c r="AG207" i="2"/>
  <c r="AG188" i="2"/>
  <c r="AG87" i="2"/>
  <c r="AG218" i="2"/>
  <c r="AG192" i="2"/>
  <c r="AG211" i="2"/>
  <c r="AG274" i="2"/>
  <c r="AG135" i="2"/>
  <c r="AG117" i="2"/>
  <c r="AG106" i="2"/>
  <c r="AG220" i="2"/>
  <c r="AG134" i="2"/>
  <c r="AG100" i="2"/>
  <c r="AG141" i="2"/>
  <c r="AG243" i="2"/>
  <c r="AG215" i="2"/>
  <c r="AG145" i="2"/>
  <c r="AG162" i="2"/>
  <c r="AG88" i="2"/>
  <c r="AG157" i="2"/>
  <c r="AG251" i="2"/>
  <c r="AG271" i="2"/>
  <c r="AG129" i="2"/>
  <c r="AG170" i="2"/>
  <c r="AG284" i="2"/>
  <c r="AG193" i="2"/>
  <c r="AG299" i="2"/>
  <c r="AG199" i="2"/>
  <c r="AG225" i="2"/>
  <c r="AG93" i="2"/>
  <c r="AG219" i="2"/>
  <c r="AG200" i="2"/>
  <c r="AG144" i="2"/>
  <c r="AG202" i="2"/>
  <c r="AG203" i="2"/>
  <c r="AG298" i="2"/>
  <c r="AG297" i="2"/>
  <c r="AG173" i="2"/>
  <c r="AG235" i="2"/>
  <c r="AG213" i="2"/>
  <c r="AG150" i="2"/>
  <c r="AG234" i="2"/>
  <c r="AG153" i="2"/>
  <c r="AG248" i="2"/>
  <c r="AG264" i="2"/>
  <c r="AG175" i="2"/>
  <c r="AG239" i="2"/>
  <c r="AG216" i="2"/>
  <c r="AG113" i="2"/>
  <c r="AG230" i="2"/>
  <c r="AG90" i="2"/>
  <c r="AG159" i="2"/>
  <c r="AG241" i="2"/>
  <c r="AG126" i="2"/>
  <c r="AG92" i="2"/>
  <c r="AG292" i="2"/>
  <c r="AG187" i="2"/>
  <c r="AG236" i="2"/>
  <c r="AG142" i="2"/>
  <c r="AG99" i="2"/>
  <c r="AG232" i="2"/>
  <c r="AG167" i="2"/>
  <c r="AG249" i="2"/>
  <c r="AG263" i="2"/>
  <c r="AG139" i="2"/>
  <c r="AG210" i="2"/>
  <c r="AG176" i="2"/>
  <c r="AG269" i="2"/>
  <c r="AG164" i="2"/>
  <c r="AG133" i="2"/>
  <c r="AG181" i="2"/>
  <c r="AG293" i="2"/>
  <c r="AG266" i="2"/>
  <c r="AG168" i="2"/>
  <c r="AG121" i="2"/>
  <c r="AG148" i="2"/>
  <c r="AG96" i="2"/>
  <c r="AG102" i="2"/>
  <c r="AG240" i="2"/>
  <c r="AG227" i="2"/>
  <c r="AG178" i="2"/>
  <c r="AG122" i="2"/>
  <c r="AG288" i="2"/>
  <c r="AG104" i="2"/>
  <c r="AG169" i="2"/>
  <c r="AG223" i="2"/>
  <c r="AG287" i="2"/>
  <c r="AG268" i="2"/>
  <c r="AG101" i="2"/>
  <c r="AG260" i="2"/>
  <c r="AG152" i="2"/>
  <c r="AG112" i="2"/>
  <c r="AG85" i="2"/>
  <c r="AG156" i="2"/>
  <c r="AG140" i="2"/>
  <c r="AG182" i="2"/>
  <c r="AG296" i="2"/>
  <c r="AG128" i="2"/>
  <c r="AG165" i="2"/>
  <c r="AG149" i="2"/>
  <c r="AG196" i="2"/>
  <c r="AG275" i="2"/>
  <c r="AG209" i="2"/>
  <c r="AG131" i="2"/>
  <c r="AG226" i="2"/>
  <c r="AG84" i="2"/>
  <c r="AF79" i="2"/>
  <c r="AF118" i="2"/>
  <c r="AF267" i="2"/>
  <c r="AF112" i="2"/>
  <c r="AF223" i="2"/>
  <c r="AF176" i="2"/>
  <c r="AF265" i="2"/>
  <c r="AF160" i="2"/>
  <c r="AF250" i="2"/>
  <c r="AF279" i="2"/>
  <c r="AF105" i="2"/>
  <c r="AF140" i="2"/>
  <c r="AF110" i="2"/>
  <c r="AF197" i="2"/>
  <c r="AF282" i="2"/>
  <c r="AF124" i="2"/>
  <c r="AF115" i="2"/>
  <c r="AF205" i="2"/>
  <c r="AF274" i="2"/>
  <c r="AF114" i="2"/>
  <c r="AF247" i="2"/>
  <c r="AF263" i="2"/>
  <c r="AF162" i="2"/>
  <c r="AF129" i="2"/>
  <c r="AF193" i="2"/>
  <c r="AF256" i="2"/>
  <c r="AF288" i="2"/>
  <c r="AF150" i="2"/>
  <c r="AF117" i="2"/>
  <c r="AF184" i="2"/>
  <c r="AF125" i="2"/>
  <c r="AF280" i="2"/>
  <c r="AF174" i="2"/>
  <c r="AF293" i="2"/>
  <c r="AF297" i="2"/>
  <c r="AF217" i="2"/>
  <c r="AF85" i="2"/>
  <c r="AF215" i="2"/>
  <c r="AF232" i="2"/>
  <c r="AF211" i="2"/>
  <c r="AF146" i="2"/>
  <c r="AF109" i="2"/>
  <c r="AF126" i="2"/>
  <c r="AF229" i="2"/>
  <c r="AF202" i="2"/>
  <c r="AF281" i="2"/>
  <c r="AF213" i="2"/>
  <c r="AF137" i="2"/>
  <c r="AF238" i="2"/>
  <c r="AF286" i="2"/>
  <c r="AF172" i="2"/>
  <c r="AF264" i="2"/>
  <c r="AF136" i="2"/>
  <c r="AF241" i="2"/>
  <c r="AF107" i="2"/>
  <c r="AF149" i="2"/>
  <c r="AF236" i="2"/>
  <c r="AF187" i="2"/>
  <c r="AF123" i="2"/>
  <c r="AF233" i="2"/>
  <c r="AF98" i="2"/>
  <c r="AF99" i="2"/>
  <c r="AF210" i="2"/>
  <c r="AF225" i="2"/>
  <c r="AF275" i="2"/>
  <c r="AF165" i="2"/>
  <c r="AF231" i="2"/>
  <c r="AF92" i="2"/>
  <c r="AF116" i="2"/>
  <c r="AF102" i="2"/>
  <c r="AF284" i="2"/>
  <c r="AF204" i="2"/>
  <c r="AF86" i="2"/>
  <c r="AF206" i="2"/>
  <c r="AF201" i="2"/>
  <c r="AF292" i="2"/>
  <c r="AF237" i="2"/>
  <c r="AF170" i="2"/>
  <c r="AF185" i="2"/>
  <c r="AF131" i="2"/>
  <c r="AF273" i="2"/>
  <c r="AF156" i="2"/>
  <c r="AF138" i="2"/>
  <c r="AF278" i="2"/>
  <c r="AF234" i="2"/>
  <c r="AF277" i="2"/>
  <c r="AF191" i="2"/>
  <c r="AF218" i="2"/>
  <c r="AF161" i="2"/>
  <c r="AF106" i="2"/>
  <c r="AF294" i="2"/>
  <c r="AF148" i="2"/>
  <c r="AF119" i="2"/>
  <c r="AF87" i="2"/>
  <c r="AF111" i="2"/>
  <c r="AF246" i="2"/>
  <c r="AF147" i="2"/>
  <c r="AF296" i="2"/>
  <c r="AF209" i="2"/>
  <c r="AF287" i="2"/>
  <c r="AF243" i="2"/>
  <c r="AF158" i="2"/>
  <c r="AF143" i="2"/>
  <c r="AF166" i="2"/>
  <c r="AF179" i="2"/>
  <c r="AF253" i="2"/>
  <c r="AF127" i="2"/>
  <c r="AF91" i="2"/>
  <c r="AF200" i="2"/>
  <c r="AF272" i="2"/>
  <c r="AF94" i="2"/>
  <c r="AF266" i="2"/>
  <c r="AF194" i="2"/>
  <c r="AF135" i="2"/>
  <c r="AF134" i="2"/>
  <c r="AF299" i="2"/>
  <c r="AF262" i="2"/>
  <c r="AF199" i="2"/>
  <c r="AF219" i="2"/>
  <c r="AF163" i="2"/>
  <c r="AF195" i="2"/>
  <c r="AF240" i="2"/>
  <c r="AF228" i="2"/>
  <c r="AF95" i="2"/>
  <c r="AF271" i="2"/>
  <c r="AF276" i="2"/>
  <c r="AF128" i="2"/>
  <c r="AF167" i="2"/>
  <c r="AF226" i="2"/>
  <c r="AF270" i="2"/>
  <c r="AF295" i="2"/>
  <c r="AF260" i="2"/>
  <c r="AF222" i="2"/>
  <c r="AF122" i="2"/>
  <c r="AF159" i="2"/>
  <c r="AF177" i="2"/>
  <c r="AF230" i="2"/>
  <c r="AF244" i="2"/>
  <c r="AF252" i="2"/>
  <c r="AF190" i="2"/>
  <c r="AF235" i="2"/>
  <c r="AF298" i="2"/>
  <c r="AF113" i="2"/>
  <c r="AF245" i="2"/>
  <c r="AF171" i="2"/>
  <c r="AF96" i="2"/>
  <c r="AF183" i="2"/>
  <c r="AF154" i="2"/>
  <c r="AF152" i="2"/>
  <c r="AF181" i="2"/>
  <c r="AF153" i="2"/>
  <c r="AF259" i="2"/>
  <c r="AF255" i="2"/>
  <c r="AF164" i="2"/>
  <c r="AF178" i="2"/>
  <c r="AF249" i="2"/>
  <c r="AF189" i="2"/>
  <c r="AF290" i="2"/>
  <c r="AF142" i="2"/>
  <c r="AF104" i="2"/>
  <c r="AF248" i="2"/>
  <c r="AF239" i="2"/>
  <c r="AF108" i="2"/>
  <c r="AF251" i="2"/>
  <c r="AF196" i="2"/>
  <c r="AF258" i="2"/>
  <c r="AF157" i="2"/>
  <c r="AF269" i="2"/>
  <c r="AF103" i="2"/>
  <c r="AF121" i="2"/>
  <c r="AF144" i="2"/>
  <c r="AF89" i="2"/>
  <c r="AF283" i="2"/>
  <c r="AF188" i="2"/>
  <c r="AF254" i="2"/>
  <c r="AF90" i="2"/>
  <c r="AF198" i="2"/>
  <c r="AF141" i="2"/>
  <c r="AF93" i="2"/>
  <c r="AF220" i="2"/>
  <c r="AF139" i="2"/>
  <c r="AF257" i="2"/>
  <c r="AF186" i="2"/>
  <c r="AF97" i="2"/>
  <c r="AF133" i="2"/>
  <c r="AF214" i="2"/>
  <c r="AF207" i="2"/>
  <c r="AF291" i="2"/>
  <c r="AF203" i="2"/>
  <c r="AF216" i="2"/>
  <c r="AF168" i="2"/>
  <c r="AF173" i="2"/>
  <c r="AF227" i="2"/>
  <c r="AF151" i="2"/>
  <c r="AF130" i="2"/>
  <c r="AF285" i="2"/>
  <c r="AF224" i="2"/>
  <c r="AF120" i="2"/>
  <c r="AF180" i="2"/>
  <c r="AF101" i="2"/>
  <c r="AF289" i="2"/>
  <c r="AF100" i="2"/>
  <c r="AF261" i="2"/>
  <c r="AF208" i="2"/>
  <c r="AF175" i="2"/>
  <c r="AF182" i="2"/>
  <c r="AF212" i="2"/>
  <c r="AF88" i="2"/>
  <c r="AF268" i="2"/>
  <c r="AF132" i="2"/>
  <c r="AF192" i="2"/>
  <c r="AF221" i="2"/>
  <c r="AF169" i="2"/>
  <c r="AF155" i="2"/>
  <c r="AF84" i="2"/>
  <c r="AF145" i="2"/>
  <c r="AF242" i="2"/>
  <c r="K79" i="2"/>
  <c r="K250" i="2"/>
  <c r="K218" i="2"/>
  <c r="K134" i="2"/>
  <c r="K138" i="2"/>
  <c r="K281" i="2"/>
  <c r="K143" i="2"/>
  <c r="K282" i="2"/>
  <c r="K205" i="2"/>
  <c r="K101" i="2"/>
  <c r="K183" i="2"/>
  <c r="K190" i="2"/>
  <c r="K273" i="2"/>
  <c r="K234" i="2"/>
  <c r="K197" i="2"/>
  <c r="K161" i="2"/>
  <c r="K117" i="2"/>
  <c r="K169" i="2"/>
  <c r="K284" i="2"/>
  <c r="K239" i="2"/>
  <c r="K142" i="2"/>
  <c r="K260" i="2"/>
  <c r="K150" i="2"/>
  <c r="K233" i="2"/>
  <c r="K133" i="2"/>
  <c r="K248" i="2"/>
  <c r="K285" i="2"/>
  <c r="K96" i="2"/>
  <c r="K267" i="2"/>
  <c r="K122" i="2"/>
  <c r="K275" i="2"/>
  <c r="K258" i="2"/>
  <c r="K191" i="2"/>
  <c r="K274" i="2"/>
  <c r="K89" i="2"/>
  <c r="K264" i="2"/>
  <c r="K253" i="2"/>
  <c r="K237" i="2"/>
  <c r="K263" i="2"/>
  <c r="K252" i="2"/>
  <c r="K123" i="2"/>
  <c r="K179" i="2"/>
  <c r="K242" i="2"/>
  <c r="K219" i="2"/>
  <c r="K177" i="2"/>
  <c r="K244" i="2"/>
  <c r="K224" i="2"/>
  <c r="K276" i="2"/>
  <c r="K141" i="2"/>
  <c r="K113" i="2"/>
  <c r="K130" i="2"/>
  <c r="K256" i="2"/>
  <c r="K204" i="2"/>
  <c r="K118" i="2"/>
  <c r="K90" i="2"/>
  <c r="K280" i="2"/>
  <c r="K226" i="2"/>
  <c r="K170" i="2"/>
  <c r="K299" i="2"/>
  <c r="K231" i="2"/>
  <c r="K227" i="2"/>
  <c r="K203" i="2"/>
  <c r="K111" i="2"/>
  <c r="K215" i="2"/>
  <c r="K180" i="2"/>
  <c r="K286" i="2"/>
  <c r="K185" i="2"/>
  <c r="K148" i="2"/>
  <c r="K294" i="2"/>
  <c r="K91" i="2"/>
  <c r="K259" i="2"/>
  <c r="K217" i="2"/>
  <c r="K265" i="2"/>
  <c r="K221" i="2"/>
  <c r="K213" i="2"/>
  <c r="K200" i="2"/>
  <c r="K166" i="2"/>
  <c r="K195" i="2"/>
  <c r="K104" i="2"/>
  <c r="K144" i="2"/>
  <c r="K154" i="2"/>
  <c r="K202" i="2"/>
  <c r="K262" i="2"/>
  <c r="K194" i="2"/>
  <c r="K289" i="2"/>
  <c r="K287" i="2"/>
  <c r="K139" i="2"/>
  <c r="K98" i="2"/>
  <c r="K293" i="2"/>
  <c r="K251" i="2"/>
  <c r="K124" i="2"/>
  <c r="K114" i="2"/>
  <c r="K254" i="2"/>
  <c r="K86" i="2"/>
  <c r="K119" i="2"/>
  <c r="K184" i="2"/>
  <c r="K243" i="2"/>
  <c r="K196" i="2"/>
  <c r="K102" i="2"/>
  <c r="K147" i="2"/>
  <c r="K241" i="2"/>
  <c r="K87" i="2"/>
  <c r="K187" i="2"/>
  <c r="K297" i="2"/>
  <c r="K153" i="2"/>
  <c r="K93" i="2"/>
  <c r="K271" i="2"/>
  <c r="K222" i="2"/>
  <c r="K174" i="2"/>
  <c r="K172" i="2"/>
  <c r="K145" i="2"/>
  <c r="K108" i="2"/>
  <c r="K199" i="2"/>
  <c r="K186" i="2"/>
  <c r="K160" i="2"/>
  <c r="K125" i="2"/>
  <c r="K115" i="2"/>
  <c r="K158" i="2"/>
  <c r="K269" i="2"/>
  <c r="K216" i="2"/>
  <c r="K198" i="2"/>
  <c r="K188" i="2"/>
  <c r="K235" i="2"/>
  <c r="K192" i="2"/>
  <c r="K210" i="2"/>
  <c r="K127" i="2"/>
  <c r="K211" i="2"/>
  <c r="K92" i="2"/>
  <c r="K255" i="2"/>
  <c r="K272" i="2"/>
  <c r="K103" i="2"/>
  <c r="K189" i="2"/>
  <c r="K97" i="2"/>
  <c r="K178" i="2"/>
  <c r="K167" i="2"/>
  <c r="K131" i="2"/>
  <c r="K106" i="2"/>
  <c r="K99" i="2"/>
  <c r="K181" i="2"/>
  <c r="K126" i="2"/>
  <c r="K94" i="2"/>
  <c r="K162" i="2"/>
  <c r="K182" i="2"/>
  <c r="K135" i="2"/>
  <c r="K95" i="2"/>
  <c r="K164" i="2"/>
  <c r="K85" i="2"/>
  <c r="K298" i="2"/>
  <c r="K136" i="2"/>
  <c r="K207" i="2"/>
  <c r="K157" i="2"/>
  <c r="K245" i="2"/>
  <c r="K107" i="2"/>
  <c r="K229" i="2"/>
  <c r="K152" i="2"/>
  <c r="K201" i="2"/>
  <c r="K171" i="2"/>
  <c r="K277" i="2"/>
  <c r="K137" i="2"/>
  <c r="K247" i="2"/>
  <c r="K266" i="2"/>
  <c r="K159" i="2"/>
  <c r="K140" i="2"/>
  <c r="K120" i="2"/>
  <c r="K163" i="2"/>
  <c r="K261" i="2"/>
  <c r="K296" i="2"/>
  <c r="K240" i="2"/>
  <c r="K214" i="2"/>
  <c r="K193" i="2"/>
  <c r="K283" i="2"/>
  <c r="K288" i="2"/>
  <c r="K176" i="2"/>
  <c r="K225" i="2"/>
  <c r="K206" i="2"/>
  <c r="K246" i="2"/>
  <c r="K209" i="2"/>
  <c r="K88" i="2"/>
  <c r="K112" i="2"/>
  <c r="K270" i="2"/>
  <c r="K223" i="2"/>
  <c r="K100" i="2"/>
  <c r="K132" i="2"/>
  <c r="K155" i="2"/>
  <c r="K156" i="2"/>
  <c r="K236" i="2"/>
  <c r="K149" i="2"/>
  <c r="K230" i="2"/>
  <c r="K168" i="2"/>
  <c r="K278" i="2"/>
  <c r="K279" i="2"/>
  <c r="K268" i="2"/>
  <c r="K290" i="2"/>
  <c r="K232" i="2"/>
  <c r="K165" i="2"/>
  <c r="K173" i="2"/>
  <c r="K146" i="2"/>
  <c r="K228" i="2"/>
  <c r="K121" i="2"/>
  <c r="K110" i="2"/>
  <c r="K208" i="2"/>
  <c r="K151" i="2"/>
  <c r="K257" i="2"/>
  <c r="K175" i="2"/>
  <c r="K292" i="2"/>
  <c r="K109" i="2"/>
  <c r="K295" i="2"/>
  <c r="K116" i="2"/>
  <c r="K291" i="2"/>
  <c r="K238" i="2"/>
  <c r="K249" i="2"/>
  <c r="K128" i="2"/>
  <c r="K212" i="2"/>
  <c r="K129" i="2"/>
  <c r="K220" i="2"/>
  <c r="K105" i="2"/>
  <c r="K84" i="2"/>
  <c r="E79" i="2"/>
  <c r="E224" i="2"/>
  <c r="E88" i="2"/>
  <c r="E207" i="2"/>
  <c r="E98" i="2"/>
  <c r="E104" i="2"/>
  <c r="E85" i="2"/>
  <c r="E169" i="2"/>
  <c r="E220" i="2"/>
  <c r="E152" i="2"/>
  <c r="E181" i="2"/>
  <c r="E161" i="2"/>
  <c r="E226" i="2"/>
  <c r="E127" i="2"/>
  <c r="E138" i="2"/>
  <c r="E286" i="2"/>
  <c r="E120" i="2"/>
  <c r="E198" i="2"/>
  <c r="E255" i="2"/>
  <c r="E241" i="2"/>
  <c r="E218" i="2"/>
  <c r="E289" i="2"/>
  <c r="E249" i="2"/>
  <c r="E244" i="2"/>
  <c r="E165" i="2"/>
  <c r="E258" i="2"/>
  <c r="E269" i="2"/>
  <c r="E153" i="2"/>
  <c r="E136" i="2"/>
  <c r="E159" i="2"/>
  <c r="E121" i="2"/>
  <c r="E102" i="2"/>
  <c r="E106" i="2"/>
  <c r="E193" i="2"/>
  <c r="E233" i="2"/>
  <c r="E225" i="2"/>
  <c r="E170" i="2"/>
  <c r="E149" i="2"/>
  <c r="E101" i="2"/>
  <c r="E137" i="2"/>
  <c r="E204" i="2"/>
  <c r="E172" i="2"/>
  <c r="E157" i="2"/>
  <c r="E110" i="2"/>
  <c r="E256" i="2"/>
  <c r="E118" i="2"/>
  <c r="E126" i="2"/>
  <c r="E178" i="2"/>
  <c r="E254" i="2"/>
  <c r="E231" i="2"/>
  <c r="E194" i="2"/>
  <c r="E94" i="2"/>
  <c r="E171" i="2"/>
  <c r="E288" i="2"/>
  <c r="E176" i="2"/>
  <c r="E263" i="2"/>
  <c r="E122" i="2"/>
  <c r="E250" i="2"/>
  <c r="E142" i="2"/>
  <c r="E246" i="2"/>
  <c r="E238" i="2"/>
  <c r="E252" i="2"/>
  <c r="E215" i="2"/>
  <c r="E150" i="2"/>
  <c r="E99" i="2"/>
  <c r="E185" i="2"/>
  <c r="E285" i="2"/>
  <c r="E192" i="2"/>
  <c r="E182" i="2"/>
  <c r="E100" i="2"/>
  <c r="E290" i="2"/>
  <c r="E147" i="2"/>
  <c r="E134" i="2"/>
  <c r="E139" i="2"/>
  <c r="E186" i="2"/>
  <c r="E264" i="2"/>
  <c r="E162" i="2"/>
  <c r="E90" i="2"/>
  <c r="E93" i="2"/>
  <c r="E261" i="2"/>
  <c r="E298" i="2"/>
  <c r="E275" i="2"/>
  <c r="E257" i="2"/>
  <c r="E189" i="2"/>
  <c r="E216" i="2"/>
  <c r="E279" i="2"/>
  <c r="E203" i="2"/>
  <c r="E158" i="2"/>
  <c r="E174" i="2"/>
  <c r="E295" i="2"/>
  <c r="E272" i="2"/>
  <c r="E163" i="2"/>
  <c r="E154" i="2"/>
  <c r="E166" i="2"/>
  <c r="E164" i="2"/>
  <c r="E197" i="2"/>
  <c r="E293" i="2"/>
  <c r="E210" i="2"/>
  <c r="E201" i="2"/>
  <c r="E87" i="2"/>
  <c r="E190" i="2"/>
  <c r="E128" i="2"/>
  <c r="E86" i="2"/>
  <c r="E209" i="2"/>
  <c r="E155" i="2"/>
  <c r="E107" i="2"/>
  <c r="E168" i="2"/>
  <c r="E148" i="2"/>
  <c r="E167" i="2"/>
  <c r="E299" i="2"/>
  <c r="E191" i="2"/>
  <c r="E283" i="2"/>
  <c r="E271" i="2"/>
  <c r="E143" i="2"/>
  <c r="E125" i="2"/>
  <c r="E123" i="2"/>
  <c r="E114" i="2"/>
  <c r="E144" i="2"/>
  <c r="E217" i="2"/>
  <c r="E211" i="2"/>
  <c r="E92" i="2"/>
  <c r="E259" i="2"/>
  <c r="E206" i="2"/>
  <c r="E222" i="2"/>
  <c r="E183" i="2"/>
  <c r="E214" i="2"/>
  <c r="E95" i="2"/>
  <c r="E234" i="2"/>
  <c r="E251" i="2"/>
  <c r="E96" i="2"/>
  <c r="E124" i="2"/>
  <c r="E228" i="2"/>
  <c r="E97" i="2"/>
  <c r="E180" i="2"/>
  <c r="E205" i="2"/>
  <c r="E292" i="2"/>
  <c r="E91" i="2"/>
  <c r="E179" i="2"/>
  <c r="E260" i="2"/>
  <c r="E287" i="2"/>
  <c r="E266" i="2"/>
  <c r="E294" i="2"/>
  <c r="E265" i="2"/>
  <c r="E89" i="2"/>
  <c r="E280" i="2"/>
  <c r="E221" i="2"/>
  <c r="E199" i="2"/>
  <c r="E243" i="2"/>
  <c r="E145" i="2"/>
  <c r="E274" i="2"/>
  <c r="E291" i="2"/>
  <c r="E196" i="2"/>
  <c r="E200" i="2"/>
  <c r="E236" i="2"/>
  <c r="E116" i="2"/>
  <c r="E187" i="2"/>
  <c r="E223" i="2"/>
  <c r="E156" i="2"/>
  <c r="E208" i="2"/>
  <c r="E115" i="2"/>
  <c r="E262" i="2"/>
  <c r="E268" i="2"/>
  <c r="E141" i="2"/>
  <c r="E213" i="2"/>
  <c r="E247" i="2"/>
  <c r="E235" i="2"/>
  <c r="E140" i="2"/>
  <c r="E119" i="2"/>
  <c r="E278" i="2"/>
  <c r="E227" i="2"/>
  <c r="E273" i="2"/>
  <c r="E248" i="2"/>
  <c r="E103" i="2"/>
  <c r="E245" i="2"/>
  <c r="E296" i="2"/>
  <c r="E133" i="2"/>
  <c r="E146" i="2"/>
  <c r="E232" i="2"/>
  <c r="E129" i="2"/>
  <c r="E113" i="2"/>
  <c r="E188" i="2"/>
  <c r="E267" i="2"/>
  <c r="E177" i="2"/>
  <c r="E112" i="2"/>
  <c r="E297" i="2"/>
  <c r="E175" i="2"/>
  <c r="E277" i="2"/>
  <c r="E202" i="2"/>
  <c r="E212" i="2"/>
  <c r="E108" i="2"/>
  <c r="E281" i="2"/>
  <c r="E130" i="2"/>
  <c r="E131" i="2"/>
  <c r="E105" i="2"/>
  <c r="E284" i="2"/>
  <c r="E219" i="2"/>
  <c r="E151" i="2"/>
  <c r="E132" i="2"/>
  <c r="E276" i="2"/>
  <c r="E242" i="2"/>
  <c r="E270" i="2"/>
  <c r="E111" i="2"/>
  <c r="E230" i="2"/>
  <c r="E229" i="2"/>
  <c r="E109" i="2"/>
  <c r="E173" i="2"/>
  <c r="E117" i="2"/>
  <c r="E237" i="2"/>
  <c r="E195" i="2"/>
  <c r="E282" i="2"/>
  <c r="E239" i="2"/>
  <c r="E160" i="2"/>
  <c r="E240" i="2"/>
  <c r="E253" i="2"/>
  <c r="E84" i="2"/>
  <c r="E184" i="2"/>
  <c r="E135" i="2"/>
  <c r="AL79" i="2"/>
  <c r="AL169" i="2"/>
  <c r="AL135" i="2"/>
  <c r="AL90" i="2"/>
  <c r="AL124" i="2"/>
  <c r="AL256" i="2"/>
  <c r="AL194" i="2"/>
  <c r="AL116" i="2"/>
  <c r="AL160" i="2"/>
  <c r="AL104" i="2"/>
  <c r="AL128" i="2"/>
  <c r="AL121" i="2"/>
  <c r="AL232" i="2"/>
  <c r="AL150" i="2"/>
  <c r="AL289" i="2"/>
  <c r="AL110" i="2"/>
  <c r="AL230" i="2"/>
  <c r="AL120" i="2"/>
  <c r="AL168" i="2"/>
  <c r="AL245" i="2"/>
  <c r="AL177" i="2"/>
  <c r="AL295" i="2"/>
  <c r="AL224" i="2"/>
  <c r="AL249" i="2"/>
  <c r="AL233" i="2"/>
  <c r="AL130" i="2"/>
  <c r="AL248" i="2"/>
  <c r="AL292" i="2"/>
  <c r="AL240" i="2"/>
  <c r="AL174" i="2"/>
  <c r="AL268" i="2"/>
  <c r="AL180" i="2"/>
  <c r="AL156" i="2"/>
  <c r="AL266" i="2"/>
  <c r="AL89" i="2"/>
  <c r="AL117" i="2"/>
  <c r="AL273" i="2"/>
  <c r="AL238" i="2"/>
  <c r="AL126" i="2"/>
  <c r="AL199" i="2"/>
  <c r="AL259" i="2"/>
  <c r="AL94" i="2"/>
  <c r="AL159" i="2"/>
  <c r="AL87" i="2"/>
  <c r="AL198" i="2"/>
  <c r="AL103" i="2"/>
  <c r="AL184" i="2"/>
  <c r="AL212" i="2"/>
  <c r="AL95" i="2"/>
  <c r="AL258" i="2"/>
  <c r="AL221" i="2"/>
  <c r="AL213" i="2"/>
  <c r="AL106" i="2"/>
  <c r="AL102" i="2"/>
  <c r="AL134" i="2"/>
  <c r="AL263" i="2"/>
  <c r="AL288" i="2"/>
  <c r="AL127" i="2"/>
  <c r="AL201" i="2"/>
  <c r="AL122" i="2"/>
  <c r="AL211" i="2"/>
  <c r="AL257" i="2"/>
  <c r="AL107" i="2"/>
  <c r="AL167" i="2"/>
  <c r="AL279" i="2"/>
  <c r="AL207" i="2"/>
  <c r="AL114" i="2"/>
  <c r="AL131" i="2"/>
  <c r="AL250" i="2"/>
  <c r="AL113" i="2"/>
  <c r="AL112" i="2"/>
  <c r="AL291" i="2"/>
  <c r="AL220" i="2"/>
  <c r="AL222" i="2"/>
  <c r="AL244" i="2"/>
  <c r="AL280" i="2"/>
  <c r="AL200" i="2"/>
  <c r="AL262" i="2"/>
  <c r="AL153" i="2"/>
  <c r="AL285" i="2"/>
  <c r="AL183" i="2"/>
  <c r="AL192" i="2"/>
  <c r="AL298" i="2"/>
  <c r="AL215" i="2"/>
  <c r="AL111" i="2"/>
  <c r="AL242" i="2"/>
  <c r="AL237" i="2"/>
  <c r="AL264" i="2"/>
  <c r="AL100" i="2"/>
  <c r="AL209" i="2"/>
  <c r="AL227" i="2"/>
  <c r="AL210" i="2"/>
  <c r="AL290" i="2"/>
  <c r="AL274" i="2"/>
  <c r="AL278" i="2"/>
  <c r="AL189" i="2"/>
  <c r="AL141" i="2"/>
  <c r="AL275" i="2"/>
  <c r="AL225" i="2"/>
  <c r="AL152" i="2"/>
  <c r="AL299" i="2"/>
  <c r="AL297" i="2"/>
  <c r="AL119" i="2"/>
  <c r="AL151" i="2"/>
  <c r="AL179" i="2"/>
  <c r="AL171" i="2"/>
  <c r="AL149" i="2"/>
  <c r="AL115" i="2"/>
  <c r="AL158" i="2"/>
  <c r="AL287" i="2"/>
  <c r="AL164" i="2"/>
  <c r="AL286" i="2"/>
  <c r="AL97" i="2"/>
  <c r="AL137" i="2"/>
  <c r="AL252" i="2"/>
  <c r="AL202" i="2"/>
  <c r="AL144" i="2"/>
  <c r="AL138" i="2"/>
  <c r="AL86" i="2"/>
  <c r="AL92" i="2"/>
  <c r="AL190" i="2"/>
  <c r="AL218" i="2"/>
  <c r="AL147" i="2"/>
  <c r="AL165" i="2"/>
  <c r="AL139" i="2"/>
  <c r="AL253" i="2"/>
  <c r="AL140" i="2"/>
  <c r="AL188" i="2"/>
  <c r="AL157" i="2"/>
  <c r="AL109" i="2"/>
  <c r="AL251" i="2"/>
  <c r="AL186" i="2"/>
  <c r="AL195" i="2"/>
  <c r="AL228" i="2"/>
  <c r="AL162" i="2"/>
  <c r="AL91" i="2"/>
  <c r="AL265" i="2"/>
  <c r="AL296" i="2"/>
  <c r="AL261" i="2"/>
  <c r="AL182" i="2"/>
  <c r="AL175" i="2"/>
  <c r="AL223" i="2"/>
  <c r="AL191" i="2"/>
  <c r="AL270" i="2"/>
  <c r="AL219" i="2"/>
  <c r="AL145" i="2"/>
  <c r="AL142" i="2"/>
  <c r="AL85" i="2"/>
  <c r="AL235" i="2"/>
  <c r="AL281" i="2"/>
  <c r="AL129" i="2"/>
  <c r="AL276" i="2"/>
  <c r="AL204" i="2"/>
  <c r="AL118" i="2"/>
  <c r="AL282" i="2"/>
  <c r="AL234" i="2"/>
  <c r="AL105" i="2"/>
  <c r="AL236" i="2"/>
  <c r="AL133" i="2"/>
  <c r="AL206" i="2"/>
  <c r="AL123" i="2"/>
  <c r="AL216" i="2"/>
  <c r="AL197" i="2"/>
  <c r="AL226" i="2"/>
  <c r="AL217" i="2"/>
  <c r="AL185" i="2"/>
  <c r="AL239" i="2"/>
  <c r="AL283" i="2"/>
  <c r="AL155" i="2"/>
  <c r="AL260" i="2"/>
  <c r="AL187" i="2"/>
  <c r="AL246" i="2"/>
  <c r="AL99" i="2"/>
  <c r="AL241" i="2"/>
  <c r="AL136" i="2"/>
  <c r="AL277" i="2"/>
  <c r="AL108" i="2"/>
  <c r="AL243" i="2"/>
  <c r="AL101" i="2"/>
  <c r="AL163" i="2"/>
  <c r="AL254" i="2"/>
  <c r="AL161" i="2"/>
  <c r="AL98" i="2"/>
  <c r="AL181" i="2"/>
  <c r="AL196" i="2"/>
  <c r="AL93" i="2"/>
  <c r="AL214" i="2"/>
  <c r="AL173" i="2"/>
  <c r="AL294" i="2"/>
  <c r="AL267" i="2"/>
  <c r="AL293" i="2"/>
  <c r="AL229" i="2"/>
  <c r="AL154" i="2"/>
  <c r="AL178" i="2"/>
  <c r="AL271" i="2"/>
  <c r="AL146" i="2"/>
  <c r="AL255" i="2"/>
  <c r="AL203" i="2"/>
  <c r="AL193" i="2"/>
  <c r="AL247" i="2"/>
  <c r="AL284" i="2"/>
  <c r="AL170" i="2"/>
  <c r="AL272" i="2"/>
  <c r="AL205" i="2"/>
  <c r="AL269" i="2"/>
  <c r="AL143" i="2"/>
  <c r="AL172" i="2"/>
  <c r="AL176" i="2"/>
  <c r="AL231" i="2"/>
  <c r="AL208" i="2"/>
  <c r="AL96" i="2"/>
  <c r="AL148" i="2"/>
  <c r="AL132" i="2"/>
  <c r="AL84" i="2"/>
  <c r="AL125" i="2"/>
  <c r="AL166" i="2"/>
  <c r="AL88" i="2"/>
  <c r="AJ79" i="2"/>
  <c r="AJ201" i="2"/>
  <c r="AJ232" i="2"/>
  <c r="AJ152" i="2"/>
  <c r="AJ276" i="2"/>
  <c r="AJ136" i="2"/>
  <c r="AJ118" i="2"/>
  <c r="AJ209" i="2"/>
  <c r="AJ189" i="2"/>
  <c r="AJ206" i="2"/>
  <c r="AJ160" i="2"/>
  <c r="AJ222" i="2"/>
  <c r="AJ262" i="2"/>
  <c r="AJ288" i="2"/>
  <c r="AJ228" i="2"/>
  <c r="AJ260" i="2"/>
  <c r="AJ265" i="2"/>
  <c r="AJ173" i="2"/>
  <c r="AJ89" i="2"/>
  <c r="AJ120" i="2"/>
  <c r="AJ141" i="2"/>
  <c r="AJ237" i="2"/>
  <c r="AJ295" i="2"/>
  <c r="AJ248" i="2"/>
  <c r="AJ297" i="2"/>
  <c r="AJ267" i="2"/>
  <c r="AJ157" i="2"/>
  <c r="AJ108" i="2"/>
  <c r="AJ109" i="2"/>
  <c r="AJ165" i="2"/>
  <c r="AJ242" i="2"/>
  <c r="AJ181" i="2"/>
  <c r="AJ131" i="2"/>
  <c r="AJ263" i="2"/>
  <c r="AJ247" i="2"/>
  <c r="AJ156" i="2"/>
  <c r="AJ293" i="2"/>
  <c r="AJ97" i="2"/>
  <c r="AJ202" i="2"/>
  <c r="AJ190" i="2"/>
  <c r="AJ252" i="2"/>
  <c r="AJ116" i="2"/>
  <c r="AJ259" i="2"/>
  <c r="AJ268" i="2"/>
  <c r="AJ112" i="2"/>
  <c r="AJ101" i="2"/>
  <c r="AJ187" i="2"/>
  <c r="AJ129" i="2"/>
  <c r="AJ107" i="2"/>
  <c r="AJ194" i="2"/>
  <c r="AJ99" i="2"/>
  <c r="AJ119" i="2"/>
  <c r="AJ174" i="2"/>
  <c r="AJ126" i="2"/>
  <c r="AJ234" i="2"/>
  <c r="AJ134" i="2"/>
  <c r="AJ143" i="2"/>
  <c r="AJ150" i="2"/>
  <c r="AJ132" i="2"/>
  <c r="AJ154" i="2"/>
  <c r="AJ142" i="2"/>
  <c r="AJ261" i="2"/>
  <c r="AJ123" i="2"/>
  <c r="AJ211" i="2"/>
  <c r="AJ191" i="2"/>
  <c r="AJ183" i="2"/>
  <c r="AJ184" i="2"/>
  <c r="AJ226" i="2"/>
  <c r="AJ213" i="2"/>
  <c r="AJ218" i="2"/>
  <c r="AJ103" i="2"/>
  <c r="AJ250" i="2"/>
  <c r="AJ254" i="2"/>
  <c r="AJ122" i="2"/>
  <c r="AJ299" i="2"/>
  <c r="AJ225" i="2"/>
  <c r="AJ125" i="2"/>
  <c r="AJ106" i="2"/>
  <c r="AJ274" i="2"/>
  <c r="AJ244" i="2"/>
  <c r="AJ138" i="2"/>
  <c r="AJ251" i="2"/>
  <c r="AJ137" i="2"/>
  <c r="AJ95" i="2"/>
  <c r="AJ102" i="2"/>
  <c r="AJ171" i="2"/>
  <c r="AJ278" i="2"/>
  <c r="AJ229" i="2"/>
  <c r="AJ195" i="2"/>
  <c r="AJ121" i="2"/>
  <c r="AJ208" i="2"/>
  <c r="AJ182" i="2"/>
  <c r="AJ98" i="2"/>
  <c r="AJ94" i="2"/>
  <c r="AJ287" i="2"/>
  <c r="AJ127" i="2"/>
  <c r="AJ249" i="2"/>
  <c r="AJ212" i="2"/>
  <c r="AJ161" i="2"/>
  <c r="AJ135" i="2"/>
  <c r="AJ290" i="2"/>
  <c r="AJ193" i="2"/>
  <c r="AJ210" i="2"/>
  <c r="AJ139" i="2"/>
  <c r="AJ238" i="2"/>
  <c r="AJ289" i="2"/>
  <c r="AJ111" i="2"/>
  <c r="AJ264" i="2"/>
  <c r="AJ298" i="2"/>
  <c r="AJ175" i="2"/>
  <c r="AJ215" i="2"/>
  <c r="AJ277" i="2"/>
  <c r="AJ217" i="2"/>
  <c r="AJ286" i="2"/>
  <c r="AJ246" i="2"/>
  <c r="AJ233" i="2"/>
  <c r="AJ147" i="2"/>
  <c r="AJ266" i="2"/>
  <c r="AJ105" i="2"/>
  <c r="AJ124" i="2"/>
  <c r="AJ151" i="2"/>
  <c r="AJ221" i="2"/>
  <c r="AJ292" i="2"/>
  <c r="AJ149" i="2"/>
  <c r="AJ85" i="2"/>
  <c r="AJ178" i="2"/>
  <c r="AJ240" i="2"/>
  <c r="AJ243" i="2"/>
  <c r="AJ110" i="2"/>
  <c r="AJ231" i="2"/>
  <c r="AJ162" i="2"/>
  <c r="AJ197" i="2"/>
  <c r="AJ86" i="2"/>
  <c r="AJ199" i="2"/>
  <c r="AJ283" i="2"/>
  <c r="AJ224" i="2"/>
  <c r="AJ275" i="2"/>
  <c r="AJ230" i="2"/>
  <c r="AJ87" i="2"/>
  <c r="AJ176" i="2"/>
  <c r="AJ235" i="2"/>
  <c r="AJ273" i="2"/>
  <c r="AJ270" i="2"/>
  <c r="AJ255" i="2"/>
  <c r="AJ216" i="2"/>
  <c r="AJ158" i="2"/>
  <c r="AJ239" i="2"/>
  <c r="AJ179" i="2"/>
  <c r="AJ282" i="2"/>
  <c r="AJ117" i="2"/>
  <c r="AJ241" i="2"/>
  <c r="AJ253" i="2"/>
  <c r="AJ92" i="2"/>
  <c r="AJ170" i="2"/>
  <c r="AJ280" i="2"/>
  <c r="AJ198" i="2"/>
  <c r="AJ296" i="2"/>
  <c r="AJ285" i="2"/>
  <c r="AJ203" i="2"/>
  <c r="AJ114" i="2"/>
  <c r="AJ155" i="2"/>
  <c r="AJ172" i="2"/>
  <c r="AJ180" i="2"/>
  <c r="AJ223" i="2"/>
  <c r="AJ200" i="2"/>
  <c r="AJ192" i="2"/>
  <c r="AJ115" i="2"/>
  <c r="AJ88" i="2"/>
  <c r="AJ272" i="2"/>
  <c r="AJ168" i="2"/>
  <c r="AJ96" i="2"/>
  <c r="AJ220" i="2"/>
  <c r="AJ145" i="2"/>
  <c r="AJ205" i="2"/>
  <c r="AJ227" i="2"/>
  <c r="AJ104" i="2"/>
  <c r="AJ188" i="2"/>
  <c r="AJ279" i="2"/>
  <c r="AJ91" i="2"/>
  <c r="AJ256" i="2"/>
  <c r="AJ257" i="2"/>
  <c r="AJ258" i="2"/>
  <c r="AJ166" i="2"/>
  <c r="AJ153" i="2"/>
  <c r="AJ169" i="2"/>
  <c r="AJ281" i="2"/>
  <c r="AJ146" i="2"/>
  <c r="AJ144" i="2"/>
  <c r="AJ164" i="2"/>
  <c r="AJ185" i="2"/>
  <c r="AJ128" i="2"/>
  <c r="AJ177" i="2"/>
  <c r="AJ204" i="2"/>
  <c r="AJ186" i="2"/>
  <c r="AJ214" i="2"/>
  <c r="AJ133" i="2"/>
  <c r="AJ219" i="2"/>
  <c r="AJ140" i="2"/>
  <c r="AJ163" i="2"/>
  <c r="AJ294" i="2"/>
  <c r="AJ113" i="2"/>
  <c r="AJ284" i="2"/>
  <c r="AJ159" i="2"/>
  <c r="AJ93" i="2"/>
  <c r="AJ207" i="2"/>
  <c r="AJ167" i="2"/>
  <c r="AJ271" i="2"/>
  <c r="AJ291" i="2"/>
  <c r="AJ245" i="2"/>
  <c r="AJ269" i="2"/>
  <c r="AJ130" i="2"/>
  <c r="AJ84" i="2"/>
  <c r="AJ100" i="2"/>
  <c r="AJ196" i="2"/>
  <c r="AJ148" i="2"/>
  <c r="AJ236" i="2"/>
  <c r="AJ90" i="2"/>
  <c r="X79" i="2"/>
  <c r="X212" i="2"/>
  <c r="X182" i="2"/>
  <c r="X246" i="2"/>
  <c r="X133" i="2"/>
  <c r="X122" i="2"/>
  <c r="X260" i="2"/>
  <c r="X264" i="2"/>
  <c r="X225" i="2"/>
  <c r="X228" i="2"/>
  <c r="X249" i="2"/>
  <c r="X231" i="2"/>
  <c r="X154" i="2"/>
  <c r="X204" i="2"/>
  <c r="X257" i="2"/>
  <c r="X247" i="2"/>
  <c r="X88" i="2"/>
  <c r="X125" i="2"/>
  <c r="X237" i="2"/>
  <c r="X113" i="2"/>
  <c r="X215" i="2"/>
  <c r="X134" i="2"/>
  <c r="X224" i="2"/>
  <c r="X196" i="2"/>
  <c r="X87" i="2"/>
  <c r="X94" i="2"/>
  <c r="X106" i="2"/>
  <c r="X100" i="2"/>
  <c r="X96" i="2"/>
  <c r="X265" i="2"/>
  <c r="X138" i="2"/>
  <c r="X277" i="2"/>
  <c r="X174" i="2"/>
  <c r="X200" i="2"/>
  <c r="X226" i="2"/>
  <c r="X280" i="2"/>
  <c r="X284" i="2"/>
  <c r="X140" i="2"/>
  <c r="X241" i="2"/>
  <c r="X245" i="2"/>
  <c r="X253" i="2"/>
  <c r="X206" i="2"/>
  <c r="X288" i="2"/>
  <c r="X298" i="2"/>
  <c r="X111" i="2"/>
  <c r="X208" i="2"/>
  <c r="X130" i="2"/>
  <c r="X210" i="2"/>
  <c r="X186" i="2"/>
  <c r="X294" i="2"/>
  <c r="X218" i="2"/>
  <c r="X98" i="2"/>
  <c r="X179" i="2"/>
  <c r="X156" i="2"/>
  <c r="X258" i="2"/>
  <c r="X275" i="2"/>
  <c r="X262" i="2"/>
  <c r="X153" i="2"/>
  <c r="X223" i="2"/>
  <c r="X173" i="2"/>
  <c r="X114" i="2"/>
  <c r="X165" i="2"/>
  <c r="X166" i="2"/>
  <c r="X274" i="2"/>
  <c r="X108" i="2"/>
  <c r="X289" i="2"/>
  <c r="X254" i="2"/>
  <c r="X266" i="2"/>
  <c r="X194" i="2"/>
  <c r="X216" i="2"/>
  <c r="X93" i="2"/>
  <c r="X207" i="2"/>
  <c r="X162" i="2"/>
  <c r="X177" i="2"/>
  <c r="X136" i="2"/>
  <c r="X203" i="2"/>
  <c r="X195" i="2"/>
  <c r="X230" i="2"/>
  <c r="X292" i="2"/>
  <c r="X291" i="2"/>
  <c r="X242" i="2"/>
  <c r="X279" i="2"/>
  <c r="X145" i="2"/>
  <c r="X190" i="2"/>
  <c r="X95" i="2"/>
  <c r="X221" i="2"/>
  <c r="X170" i="2"/>
  <c r="X117" i="2"/>
  <c r="X217" i="2"/>
  <c r="X181" i="2"/>
  <c r="X99" i="2"/>
  <c r="X229" i="2"/>
  <c r="X142" i="2"/>
  <c r="X299" i="2"/>
  <c r="X135" i="2"/>
  <c r="X163" i="2"/>
  <c r="X233" i="2"/>
  <c r="X273" i="2"/>
  <c r="X132" i="2"/>
  <c r="X267" i="2"/>
  <c r="X290" i="2"/>
  <c r="X281" i="2"/>
  <c r="X151" i="2"/>
  <c r="X115" i="2"/>
  <c r="X256" i="2"/>
  <c r="X107" i="2"/>
  <c r="X272" i="2"/>
  <c r="X118" i="2"/>
  <c r="X129" i="2"/>
  <c r="X235" i="2"/>
  <c r="X89" i="2"/>
  <c r="X110" i="2"/>
  <c r="X238" i="2"/>
  <c r="X119" i="2"/>
  <c r="X243" i="2"/>
  <c r="X259" i="2"/>
  <c r="X148" i="2"/>
  <c r="X296" i="2"/>
  <c r="X167" i="2"/>
  <c r="X150" i="2"/>
  <c r="X244" i="2"/>
  <c r="X268" i="2"/>
  <c r="X197" i="2"/>
  <c r="X159" i="2"/>
  <c r="X250" i="2"/>
  <c r="X219" i="2"/>
  <c r="X214" i="2"/>
  <c r="X187" i="2"/>
  <c r="X222" i="2"/>
  <c r="X169" i="2"/>
  <c r="X283" i="2"/>
  <c r="X123" i="2"/>
  <c r="X143" i="2"/>
  <c r="X287" i="2"/>
  <c r="X172" i="2"/>
  <c r="X184" i="2"/>
  <c r="X149" i="2"/>
  <c r="X105" i="2"/>
  <c r="X91" i="2"/>
  <c r="X131" i="2"/>
  <c r="X103" i="2"/>
  <c r="X109" i="2"/>
  <c r="X199" i="2"/>
  <c r="X92" i="2"/>
  <c r="X164" i="2"/>
  <c r="X120" i="2"/>
  <c r="X192" i="2"/>
  <c r="X198" i="2"/>
  <c r="X227" i="2"/>
  <c r="X276" i="2"/>
  <c r="X161" i="2"/>
  <c r="X205" i="2"/>
  <c r="X160" i="2"/>
  <c r="X193" i="2"/>
  <c r="X286" i="2"/>
  <c r="X255" i="2"/>
  <c r="X201" i="2"/>
  <c r="X157" i="2"/>
  <c r="X211" i="2"/>
  <c r="X285" i="2"/>
  <c r="X270" i="2"/>
  <c r="X86" i="2"/>
  <c r="X101" i="2"/>
  <c r="X213" i="2"/>
  <c r="X183" i="2"/>
  <c r="X90" i="2"/>
  <c r="X144" i="2"/>
  <c r="X155" i="2"/>
  <c r="X146" i="2"/>
  <c r="X220" i="2"/>
  <c r="X168" i="2"/>
  <c r="X85" i="2"/>
  <c r="X297" i="2"/>
  <c r="X188" i="2"/>
  <c r="X104" i="2"/>
  <c r="X152" i="2"/>
  <c r="X271" i="2"/>
  <c r="X147" i="2"/>
  <c r="X202" i="2"/>
  <c r="X180" i="2"/>
  <c r="X139" i="2"/>
  <c r="X263" i="2"/>
  <c r="X209" i="2"/>
  <c r="X278" i="2"/>
  <c r="X269" i="2"/>
  <c r="X176" i="2"/>
  <c r="X137" i="2"/>
  <c r="X295" i="2"/>
  <c r="X116" i="2"/>
  <c r="X175" i="2"/>
  <c r="X293" i="2"/>
  <c r="X234" i="2"/>
  <c r="X141" i="2"/>
  <c r="X121" i="2"/>
  <c r="X248" i="2"/>
  <c r="X178" i="2"/>
  <c r="X239" i="2"/>
  <c r="X236" i="2"/>
  <c r="X261" i="2"/>
  <c r="X232" i="2"/>
  <c r="X102" i="2"/>
  <c r="X158" i="2"/>
  <c r="X189" i="2"/>
  <c r="X128" i="2"/>
  <c r="X185" i="2"/>
  <c r="X97" i="2"/>
  <c r="X191" i="2"/>
  <c r="X127" i="2"/>
  <c r="X252" i="2"/>
  <c r="X171" i="2"/>
  <c r="X112" i="2"/>
  <c r="X282" i="2"/>
  <c r="X240" i="2"/>
  <c r="X84" i="2"/>
  <c r="X126" i="2"/>
  <c r="X251" i="2"/>
  <c r="X124" i="2"/>
  <c r="G79" i="2"/>
  <c r="G206" i="2"/>
  <c r="G189" i="2"/>
  <c r="G223" i="2"/>
  <c r="G284" i="2"/>
  <c r="G207" i="2"/>
  <c r="G280" i="2"/>
  <c r="G158" i="2"/>
  <c r="G175" i="2"/>
  <c r="G152" i="2"/>
  <c r="G263" i="2"/>
  <c r="G225" i="2"/>
  <c r="G120" i="2"/>
  <c r="G139" i="2"/>
  <c r="G233" i="2"/>
  <c r="G177" i="2"/>
  <c r="G145" i="2"/>
  <c r="G98" i="2"/>
  <c r="G88" i="2"/>
  <c r="G220" i="2"/>
  <c r="G149" i="2"/>
  <c r="G90" i="2"/>
  <c r="G283" i="2"/>
  <c r="G153" i="2"/>
  <c r="G161" i="2"/>
  <c r="G196" i="2"/>
  <c r="G218" i="2"/>
  <c r="G200" i="2"/>
  <c r="G128" i="2"/>
  <c r="G93" i="2"/>
  <c r="G148" i="2"/>
  <c r="G276" i="2"/>
  <c r="G281" i="2"/>
  <c r="G285" i="2"/>
  <c r="G295" i="2"/>
  <c r="G213" i="2"/>
  <c r="G245" i="2"/>
  <c r="G237" i="2"/>
  <c r="G112" i="2"/>
  <c r="G208" i="2"/>
  <c r="G129" i="2"/>
  <c r="G296" i="2"/>
  <c r="G240" i="2"/>
  <c r="G133" i="2"/>
  <c r="G95" i="2"/>
  <c r="G293" i="2"/>
  <c r="G151" i="2"/>
  <c r="G254" i="2"/>
  <c r="G165" i="2"/>
  <c r="G117" i="2"/>
  <c r="G119" i="2"/>
  <c r="G288" i="2"/>
  <c r="G173" i="2"/>
  <c r="G99" i="2"/>
  <c r="G131" i="2"/>
  <c r="G211" i="2"/>
  <c r="G221" i="2"/>
  <c r="G199" i="2"/>
  <c r="G267" i="2"/>
  <c r="G91" i="2"/>
  <c r="G236" i="2"/>
  <c r="G108" i="2"/>
  <c r="G298" i="2"/>
  <c r="G270" i="2"/>
  <c r="G135" i="2"/>
  <c r="G146" i="2"/>
  <c r="G227" i="2"/>
  <c r="G194" i="2"/>
  <c r="G97" i="2"/>
  <c r="G274" i="2"/>
  <c r="G101" i="2"/>
  <c r="G226" i="2"/>
  <c r="G268" i="2"/>
  <c r="G282" i="2"/>
  <c r="G183" i="2"/>
  <c r="G157" i="2"/>
  <c r="G277" i="2"/>
  <c r="G86" i="2"/>
  <c r="G243" i="2"/>
  <c r="G150" i="2"/>
  <c r="G137" i="2"/>
  <c r="G163" i="2"/>
  <c r="G234" i="2"/>
  <c r="G286" i="2"/>
  <c r="G102" i="2"/>
  <c r="G113" i="2"/>
  <c r="G215" i="2"/>
  <c r="G187" i="2"/>
  <c r="G209" i="2"/>
  <c r="G182" i="2"/>
  <c r="G294" i="2"/>
  <c r="G287" i="2"/>
  <c r="G239" i="2"/>
  <c r="G275" i="2"/>
  <c r="G181" i="2"/>
  <c r="G265" i="2"/>
  <c r="G198" i="2"/>
  <c r="G144" i="2"/>
  <c r="G230" i="2"/>
  <c r="G159" i="2"/>
  <c r="G109" i="2"/>
  <c r="G186" i="2"/>
  <c r="G278" i="2"/>
  <c r="G167" i="2"/>
  <c r="G111" i="2"/>
  <c r="G176" i="2"/>
  <c r="G273" i="2"/>
  <c r="G92" i="2"/>
  <c r="G250" i="2"/>
  <c r="G147" i="2"/>
  <c r="G155" i="2"/>
  <c r="G197" i="2"/>
  <c r="G170" i="2"/>
  <c r="G85" i="2"/>
  <c r="G249" i="2"/>
  <c r="G269" i="2"/>
  <c r="G290" i="2"/>
  <c r="G136" i="2"/>
  <c r="G248" i="2"/>
  <c r="G289" i="2"/>
  <c r="G257" i="2"/>
  <c r="G143" i="2"/>
  <c r="G179" i="2"/>
  <c r="G156" i="2"/>
  <c r="G106" i="2"/>
  <c r="G115" i="2"/>
  <c r="G244" i="2"/>
  <c r="G171" i="2"/>
  <c r="G262" i="2"/>
  <c r="G107" i="2"/>
  <c r="G114" i="2"/>
  <c r="G127" i="2"/>
  <c r="G247" i="2"/>
  <c r="G258" i="2"/>
  <c r="G224" i="2"/>
  <c r="G100" i="2"/>
  <c r="G184" i="2"/>
  <c r="G210" i="2"/>
  <c r="G185" i="2"/>
  <c r="G110" i="2"/>
  <c r="G178" i="2"/>
  <c r="G231" i="2"/>
  <c r="G217" i="2"/>
  <c r="G255" i="2"/>
  <c r="G162" i="2"/>
  <c r="G195" i="2"/>
  <c r="G259" i="2"/>
  <c r="G216" i="2"/>
  <c r="G251" i="2"/>
  <c r="G264" i="2"/>
  <c r="G169" i="2"/>
  <c r="G253" i="2"/>
  <c r="G134" i="2"/>
  <c r="G242" i="2"/>
  <c r="G252" i="2"/>
  <c r="G124" i="2"/>
  <c r="G246" i="2"/>
  <c r="G266" i="2"/>
  <c r="G232" i="2"/>
  <c r="G96" i="2"/>
  <c r="G160" i="2"/>
  <c r="G104" i="2"/>
  <c r="G142" i="2"/>
  <c r="G260" i="2"/>
  <c r="G219" i="2"/>
  <c r="G190" i="2"/>
  <c r="G271" i="2"/>
  <c r="G174" i="2"/>
  <c r="G154" i="2"/>
  <c r="G228" i="2"/>
  <c r="G222" i="2"/>
  <c r="G297" i="2"/>
  <c r="G241" i="2"/>
  <c r="G94" i="2"/>
  <c r="G118" i="2"/>
  <c r="G172" i="2"/>
  <c r="G192" i="2"/>
  <c r="G238" i="2"/>
  <c r="G130" i="2"/>
  <c r="G138" i="2"/>
  <c r="G229" i="2"/>
  <c r="G191" i="2"/>
  <c r="G166" i="2"/>
  <c r="G202" i="2"/>
  <c r="G105" i="2"/>
  <c r="G89" i="2"/>
  <c r="G140" i="2"/>
  <c r="G164" i="2"/>
  <c r="G188" i="2"/>
  <c r="G126" i="2"/>
  <c r="G272" i="2"/>
  <c r="G214" i="2"/>
  <c r="G261" i="2"/>
  <c r="G123" i="2"/>
  <c r="G122" i="2"/>
  <c r="G193" i="2"/>
  <c r="G121" i="2"/>
  <c r="G125" i="2"/>
  <c r="G292" i="2"/>
  <c r="G279" i="2"/>
  <c r="G203" i="2"/>
  <c r="G291" i="2"/>
  <c r="G212" i="2"/>
  <c r="G87" i="2"/>
  <c r="G235" i="2"/>
  <c r="G204" i="2"/>
  <c r="G180" i="2"/>
  <c r="G205" i="2"/>
  <c r="G116" i="2"/>
  <c r="G141" i="2"/>
  <c r="G201" i="2"/>
  <c r="G168" i="2"/>
  <c r="G256" i="2"/>
  <c r="G103" i="2"/>
  <c r="G299" i="2"/>
  <c r="G132" i="2"/>
  <c r="G84" i="2"/>
  <c r="W86" i="2"/>
  <c r="W89" i="2"/>
  <c r="W185" i="2"/>
  <c r="W281" i="2"/>
  <c r="W265" i="2"/>
  <c r="W112" i="2"/>
  <c r="W173" i="2"/>
  <c r="W244" i="2"/>
  <c r="W280" i="2"/>
  <c r="W99" i="2"/>
  <c r="W260" i="2"/>
  <c r="W220" i="2"/>
  <c r="W247" i="2"/>
  <c r="W136" i="2"/>
  <c r="W113" i="2"/>
  <c r="W190" i="2"/>
  <c r="W174" i="2"/>
  <c r="W209" i="2"/>
  <c r="W158" i="2"/>
  <c r="W224" i="2"/>
  <c r="W105" i="2"/>
  <c r="W264" i="2"/>
  <c r="W257" i="2"/>
  <c r="W193" i="2"/>
  <c r="W217" i="2"/>
  <c r="W109" i="2"/>
  <c r="W218" i="2"/>
  <c r="W236" i="2"/>
  <c r="W175" i="2"/>
  <c r="W293" i="2"/>
  <c r="W101" i="2"/>
  <c r="W160" i="2"/>
  <c r="W120" i="2"/>
  <c r="W279" i="2"/>
  <c r="W255" i="2"/>
  <c r="W156" i="2"/>
  <c r="W146" i="2"/>
  <c r="W200" i="2"/>
  <c r="W212" i="2"/>
  <c r="W221" i="2"/>
  <c r="W250" i="2"/>
  <c r="W107" i="2"/>
  <c r="W292" i="2"/>
  <c r="W161" i="2"/>
  <c r="W154" i="2"/>
  <c r="W232" i="2"/>
  <c r="W245" i="2"/>
  <c r="W229" i="2"/>
  <c r="W177" i="2"/>
  <c r="W104" i="2"/>
  <c r="W238" i="2"/>
  <c r="W141" i="2"/>
  <c r="W263" i="2"/>
  <c r="W165" i="2"/>
  <c r="W85" i="2"/>
  <c r="W290" i="2"/>
  <c r="W248" i="2"/>
  <c r="W215" i="2"/>
  <c r="W259" i="2"/>
  <c r="W297" i="2"/>
  <c r="W125" i="2"/>
  <c r="W114" i="2"/>
  <c r="W237" i="2"/>
  <c r="W169" i="2"/>
  <c r="W178" i="2"/>
  <c r="W253" i="2"/>
  <c r="W254" i="2"/>
  <c r="W166" i="2"/>
  <c r="W183" i="2"/>
  <c r="W130" i="2"/>
  <c r="W278" i="2"/>
  <c r="W115" i="2"/>
  <c r="W286" i="2"/>
  <c r="W118" i="2"/>
  <c r="W285" i="2"/>
  <c r="W261" i="2"/>
  <c r="W108" i="2"/>
  <c r="W139" i="2"/>
  <c r="W202" i="2"/>
  <c r="W134" i="2"/>
  <c r="W191" i="2"/>
  <c r="W167" i="2"/>
  <c r="W142" i="2"/>
  <c r="W269" i="2"/>
  <c r="W117" i="2"/>
  <c r="W171" i="2"/>
  <c r="W270" i="2"/>
  <c r="W151" i="2"/>
  <c r="W282" i="2"/>
  <c r="W213" i="2"/>
  <c r="W135" i="2"/>
  <c r="W226" i="2"/>
  <c r="W273" i="2"/>
  <c r="W131" i="2"/>
  <c r="W205" i="2"/>
  <c r="W176" i="2"/>
  <c r="W271" i="2"/>
  <c r="W225" i="2"/>
  <c r="W289" i="2"/>
  <c r="W275" i="2"/>
  <c r="W137" i="2"/>
  <c r="W251" i="2"/>
  <c r="W159" i="2"/>
  <c r="W288" i="2"/>
  <c r="W266" i="2"/>
  <c r="W127" i="2"/>
  <c r="W203" i="2"/>
  <c r="W296" i="2"/>
  <c r="W182" i="2"/>
  <c r="W298" i="2"/>
  <c r="W223" i="2"/>
  <c r="W235" i="2"/>
  <c r="W214" i="2"/>
  <c r="W199" i="2"/>
  <c r="W128" i="2"/>
  <c r="W211" i="2"/>
  <c r="W119" i="2"/>
  <c r="W96" i="2"/>
  <c r="W195" i="2"/>
  <c r="W194" i="2"/>
  <c r="W103" i="2"/>
  <c r="W187" i="2"/>
  <c r="W129" i="2"/>
  <c r="W246" i="2"/>
  <c r="W262" i="2"/>
  <c r="W239" i="2"/>
  <c r="W111" i="2"/>
  <c r="W274" i="2"/>
  <c r="W258" i="2"/>
  <c r="W299" i="2"/>
  <c r="W228" i="2"/>
  <c r="W150" i="2"/>
  <c r="W207" i="2"/>
  <c r="W243" i="2"/>
  <c r="W276" i="2"/>
  <c r="W143" i="2"/>
  <c r="W95" i="2"/>
  <c r="W116" i="2"/>
  <c r="W198" i="2"/>
  <c r="W132" i="2"/>
  <c r="W164" i="2"/>
  <c r="W162" i="2"/>
  <c r="W93" i="2"/>
  <c r="W295" i="2"/>
  <c r="W88" i="2"/>
  <c r="W172" i="2"/>
  <c r="W233" i="2"/>
  <c r="W163" i="2"/>
  <c r="W222" i="2"/>
  <c r="W144" i="2"/>
  <c r="W204" i="2"/>
  <c r="W184" i="2"/>
  <c r="W140" i="2"/>
  <c r="W291" i="2"/>
  <c r="W284" i="2"/>
  <c r="W181" i="2"/>
  <c r="W100" i="2"/>
  <c r="W216" i="2"/>
  <c r="W272" i="2"/>
  <c r="W180" i="2"/>
  <c r="W155" i="2"/>
  <c r="W283" i="2"/>
  <c r="W122" i="2"/>
  <c r="W98" i="2"/>
  <c r="W206" i="2"/>
  <c r="W87" i="2"/>
  <c r="W152" i="2"/>
  <c r="W102" i="2"/>
  <c r="W138" i="2"/>
  <c r="W106" i="2"/>
  <c r="W249" i="2"/>
  <c r="W192" i="2"/>
  <c r="W133" i="2"/>
  <c r="W201" i="2"/>
  <c r="W234" i="2"/>
  <c r="W197" i="2"/>
  <c r="W124" i="2"/>
  <c r="W294" i="2"/>
  <c r="W168" i="2"/>
  <c r="W123" i="2"/>
  <c r="W91" i="2"/>
  <c r="W147" i="2"/>
  <c r="W231" i="2"/>
  <c r="W145" i="2"/>
  <c r="W126" i="2"/>
  <c r="W210" i="2"/>
  <c r="W188" i="2"/>
  <c r="W268" i="2"/>
  <c r="W277" i="2"/>
  <c r="W153" i="2"/>
  <c r="W157" i="2"/>
  <c r="W241" i="2"/>
  <c r="W240" i="2"/>
  <c r="W92" i="2"/>
  <c r="W230" i="2"/>
  <c r="W287" i="2"/>
  <c r="W179" i="2"/>
  <c r="W208" i="2"/>
  <c r="W219" i="2"/>
  <c r="W189" i="2"/>
  <c r="W196" i="2"/>
  <c r="W121" i="2"/>
  <c r="W110" i="2"/>
  <c r="W97" i="2"/>
  <c r="W148" i="2"/>
  <c r="W242" i="2"/>
  <c r="W256" i="2"/>
  <c r="W94" i="2"/>
  <c r="W252" i="2"/>
  <c r="W227" i="2"/>
  <c r="W267" i="2"/>
  <c r="W90" i="2"/>
  <c r="W149" i="2"/>
  <c r="W186" i="2"/>
  <c r="W170" i="2"/>
  <c r="W84" i="2"/>
  <c r="I79" i="2"/>
  <c r="I207" i="2"/>
  <c r="I136" i="2"/>
  <c r="I205" i="2"/>
  <c r="I279" i="2"/>
  <c r="I96" i="2"/>
  <c r="I204" i="2"/>
  <c r="I178" i="2"/>
  <c r="I102" i="2"/>
  <c r="I140" i="2"/>
  <c r="I269" i="2"/>
  <c r="I193" i="2"/>
  <c r="I148" i="2"/>
  <c r="I247" i="2"/>
  <c r="I166" i="2"/>
  <c r="I170" i="2"/>
  <c r="I179" i="2"/>
  <c r="I92" i="2"/>
  <c r="I88" i="2"/>
  <c r="I139" i="2"/>
  <c r="I185" i="2"/>
  <c r="I224" i="2"/>
  <c r="I280" i="2"/>
  <c r="I149" i="2"/>
  <c r="I124" i="2"/>
  <c r="I225" i="2"/>
  <c r="I223" i="2"/>
  <c r="I245" i="2"/>
  <c r="I293" i="2"/>
  <c r="I232" i="2"/>
  <c r="I292" i="2"/>
  <c r="I112" i="2"/>
  <c r="I239" i="2"/>
  <c r="I86" i="2"/>
  <c r="I176" i="2"/>
  <c r="I255" i="2"/>
  <c r="I106" i="2"/>
  <c r="I233" i="2"/>
  <c r="I177" i="2"/>
  <c r="I241" i="2"/>
  <c r="I288" i="2"/>
  <c r="I194" i="2"/>
  <c r="I164" i="2"/>
  <c r="I277" i="2"/>
  <c r="I263" i="2"/>
  <c r="I126" i="2"/>
  <c r="I128" i="2"/>
  <c r="I99" i="2"/>
  <c r="I131" i="2"/>
  <c r="I256" i="2"/>
  <c r="I265" i="2"/>
  <c r="I182" i="2"/>
  <c r="I227" i="2"/>
  <c r="I145" i="2"/>
  <c r="I286" i="2"/>
  <c r="I226" i="2"/>
  <c r="I163" i="2"/>
  <c r="I152" i="2"/>
  <c r="I85" i="2"/>
  <c r="I91" i="2"/>
  <c r="I221" i="2"/>
  <c r="I290" i="2"/>
  <c r="I171" i="2"/>
  <c r="I94" i="2"/>
  <c r="I220" i="2"/>
  <c r="I123" i="2"/>
  <c r="I289" i="2"/>
  <c r="I142" i="2"/>
  <c r="I251" i="2"/>
  <c r="I169" i="2"/>
  <c r="I270" i="2"/>
  <c r="I111" i="2"/>
  <c r="I275" i="2"/>
  <c r="I298" i="2"/>
  <c r="I272" i="2"/>
  <c r="I155" i="2"/>
  <c r="I267" i="2"/>
  <c r="I231" i="2"/>
  <c r="I216" i="2"/>
  <c r="I203" i="2"/>
  <c r="I122" i="2"/>
  <c r="I165" i="2"/>
  <c r="I87" i="2"/>
  <c r="I229" i="2"/>
  <c r="I238" i="2"/>
  <c r="I230" i="2"/>
  <c r="I262" i="2"/>
  <c r="I167" i="2"/>
  <c r="I114" i="2"/>
  <c r="I234" i="2"/>
  <c r="I284" i="2"/>
  <c r="I222" i="2"/>
  <c r="I150" i="2"/>
  <c r="I95" i="2"/>
  <c r="I90" i="2"/>
  <c r="I89" i="2"/>
  <c r="I157" i="2"/>
  <c r="I281" i="2"/>
  <c r="I108" i="2"/>
  <c r="I186" i="2"/>
  <c r="I210" i="2"/>
  <c r="I274" i="2"/>
  <c r="I180" i="2"/>
  <c r="I258" i="2"/>
  <c r="I266" i="2"/>
  <c r="I127" i="2"/>
  <c r="I135" i="2"/>
  <c r="I237" i="2"/>
  <c r="I187" i="2"/>
  <c r="I116" i="2"/>
  <c r="I134" i="2"/>
  <c r="I146" i="2"/>
  <c r="I211" i="2"/>
  <c r="I242" i="2"/>
  <c r="I215" i="2"/>
  <c r="I219" i="2"/>
  <c r="I278" i="2"/>
  <c r="I189" i="2"/>
  <c r="I154" i="2"/>
  <c r="I138" i="2"/>
  <c r="I254" i="2"/>
  <c r="I259" i="2"/>
  <c r="I173" i="2"/>
  <c r="I93" i="2"/>
  <c r="I121" i="2"/>
  <c r="I118" i="2"/>
  <c r="I243" i="2"/>
  <c r="I168" i="2"/>
  <c r="I228" i="2"/>
  <c r="I295" i="2"/>
  <c r="I183" i="2"/>
  <c r="I172" i="2"/>
  <c r="I119" i="2"/>
  <c r="I287" i="2"/>
  <c r="I291" i="2"/>
  <c r="I195" i="2"/>
  <c r="I252" i="2"/>
  <c r="I297" i="2"/>
  <c r="I217" i="2"/>
  <c r="I143" i="2"/>
  <c r="I282" i="2"/>
  <c r="I98" i="2"/>
  <c r="I283" i="2"/>
  <c r="I174" i="2"/>
  <c r="I103" i="2"/>
  <c r="I271" i="2"/>
  <c r="I159" i="2"/>
  <c r="I161" i="2"/>
  <c r="I125" i="2"/>
  <c r="I130" i="2"/>
  <c r="I199" i="2"/>
  <c r="I105" i="2"/>
  <c r="I208" i="2"/>
  <c r="I268" i="2"/>
  <c r="I101" i="2"/>
  <c r="I264" i="2"/>
  <c r="I198" i="2"/>
  <c r="I188" i="2"/>
  <c r="I137" i="2"/>
  <c r="I115" i="2"/>
  <c r="I209" i="2"/>
  <c r="I250" i="2"/>
  <c r="I296" i="2"/>
  <c r="I132" i="2"/>
  <c r="I294" i="2"/>
  <c r="I181" i="2"/>
  <c r="I253" i="2"/>
  <c r="I212" i="2"/>
  <c r="I190" i="2"/>
  <c r="I276" i="2"/>
  <c r="I246" i="2"/>
  <c r="I244" i="2"/>
  <c r="I141" i="2"/>
  <c r="I110" i="2"/>
  <c r="I236" i="2"/>
  <c r="I97" i="2"/>
  <c r="I191" i="2"/>
  <c r="I206" i="2"/>
  <c r="I192" i="2"/>
  <c r="I257" i="2"/>
  <c r="I144" i="2"/>
  <c r="I129" i="2"/>
  <c r="I158" i="2"/>
  <c r="I197" i="2"/>
  <c r="I160" i="2"/>
  <c r="I107" i="2"/>
  <c r="I260" i="2"/>
  <c r="I117" i="2"/>
  <c r="I218" i="2"/>
  <c r="I109" i="2"/>
  <c r="I213" i="2"/>
  <c r="I120" i="2"/>
  <c r="I200" i="2"/>
  <c r="I196" i="2"/>
  <c r="I249" i="2"/>
  <c r="I261" i="2"/>
  <c r="I151" i="2"/>
  <c r="I156" i="2"/>
  <c r="I147" i="2"/>
  <c r="I285" i="2"/>
  <c r="I240" i="2"/>
  <c r="I184" i="2"/>
  <c r="I201" i="2"/>
  <c r="I113" i="2"/>
  <c r="I235" i="2"/>
  <c r="I175" i="2"/>
  <c r="I299" i="2"/>
  <c r="I202" i="2"/>
  <c r="I100" i="2"/>
  <c r="I248" i="2"/>
  <c r="I104" i="2"/>
  <c r="I214" i="2"/>
  <c r="I153" i="2"/>
  <c r="I162" i="2"/>
  <c r="I273" i="2"/>
  <c r="I133" i="2"/>
  <c r="I84" i="2"/>
  <c r="AE79" i="2"/>
  <c r="AE274" i="2"/>
  <c r="AE146" i="2"/>
  <c r="AE276" i="2"/>
  <c r="AE116" i="2"/>
  <c r="AE228" i="2"/>
  <c r="AE133" i="2"/>
  <c r="AE215" i="2"/>
  <c r="AE132" i="2"/>
  <c r="AE89" i="2"/>
  <c r="AE224" i="2"/>
  <c r="AE218" i="2"/>
  <c r="AE265" i="2"/>
  <c r="AE232" i="2"/>
  <c r="AE114" i="2"/>
  <c r="AE175" i="2"/>
  <c r="AE202" i="2"/>
  <c r="AE214" i="2"/>
  <c r="AE293" i="2"/>
  <c r="AE247" i="2"/>
  <c r="AE165" i="2"/>
  <c r="AE124" i="2"/>
  <c r="AE248" i="2"/>
  <c r="AE225" i="2"/>
  <c r="AE87" i="2"/>
  <c r="AE115" i="2"/>
  <c r="AE268" i="2"/>
  <c r="AE210" i="2"/>
  <c r="AE237" i="2"/>
  <c r="AE131" i="2"/>
  <c r="AE240" i="2"/>
  <c r="AE101" i="2"/>
  <c r="AE285" i="2"/>
  <c r="AE189" i="2"/>
  <c r="AE297" i="2"/>
  <c r="AE261" i="2"/>
  <c r="AE246" i="2"/>
  <c r="AE113" i="2"/>
  <c r="AE120" i="2"/>
  <c r="AE88" i="2"/>
  <c r="AE204" i="2"/>
  <c r="AE213" i="2"/>
  <c r="AE110" i="2"/>
  <c r="AE97" i="2"/>
  <c r="AE174" i="2"/>
  <c r="AE207" i="2"/>
  <c r="AE108" i="2"/>
  <c r="AE178" i="2"/>
  <c r="AE209" i="2"/>
  <c r="AE143" i="2"/>
  <c r="AE125" i="2"/>
  <c r="AE139" i="2"/>
  <c r="AE295" i="2"/>
  <c r="AE85" i="2"/>
  <c r="AE98" i="2"/>
  <c r="AE118" i="2"/>
  <c r="AE245" i="2"/>
  <c r="AE134" i="2"/>
  <c r="AE221" i="2"/>
  <c r="AE231" i="2"/>
  <c r="AE281" i="2"/>
  <c r="AE238" i="2"/>
  <c r="AE249" i="2"/>
  <c r="AE153" i="2"/>
  <c r="AE291" i="2"/>
  <c r="AE130" i="2"/>
  <c r="AE242" i="2"/>
  <c r="AE119" i="2"/>
  <c r="AE135" i="2"/>
  <c r="AE191" i="2"/>
  <c r="AE258" i="2"/>
  <c r="AE199" i="2"/>
  <c r="AE235" i="2"/>
  <c r="AE107" i="2"/>
  <c r="AE183" i="2"/>
  <c r="AE171" i="2"/>
  <c r="AE190" i="2"/>
  <c r="AE176" i="2"/>
  <c r="AE229" i="2"/>
  <c r="AE275" i="2"/>
  <c r="AE126" i="2"/>
  <c r="AE263" i="2"/>
  <c r="AE112" i="2"/>
  <c r="AE298" i="2"/>
  <c r="AE188" i="2"/>
  <c r="AE250" i="2"/>
  <c r="AE234" i="2"/>
  <c r="AE91" i="2"/>
  <c r="AE154" i="2"/>
  <c r="AE284" i="2"/>
  <c r="AE260" i="2"/>
  <c r="AE288" i="2"/>
  <c r="AE208" i="2"/>
  <c r="AE127" i="2"/>
  <c r="AE168" i="2"/>
  <c r="AE273" i="2"/>
  <c r="AE169" i="2"/>
  <c r="AE193" i="2"/>
  <c r="AE195" i="2"/>
  <c r="AE282" i="2"/>
  <c r="AE227" i="2"/>
  <c r="AE269" i="2"/>
  <c r="AE182" i="2"/>
  <c r="AE185" i="2"/>
  <c r="AE86" i="2"/>
  <c r="AE148" i="2"/>
  <c r="AE262" i="2"/>
  <c r="AE170" i="2"/>
  <c r="AE104" i="2"/>
  <c r="AE142" i="2"/>
  <c r="AE277" i="2"/>
  <c r="AE90" i="2"/>
  <c r="AE290" i="2"/>
  <c r="AE162" i="2"/>
  <c r="AE270" i="2"/>
  <c r="AE180" i="2"/>
  <c r="AE296" i="2"/>
  <c r="AE128" i="2"/>
  <c r="AE149" i="2"/>
  <c r="AE294" i="2"/>
  <c r="AE99" i="2"/>
  <c r="AE286" i="2"/>
  <c r="AE129" i="2"/>
  <c r="AE292" i="2"/>
  <c r="AE152" i="2"/>
  <c r="AE179" i="2"/>
  <c r="AE167" i="2"/>
  <c r="AE271" i="2"/>
  <c r="AE200" i="2"/>
  <c r="AE138" i="2"/>
  <c r="AE230" i="2"/>
  <c r="AE184" i="2"/>
  <c r="AE289" i="2"/>
  <c r="AE220" i="2"/>
  <c r="AE155" i="2"/>
  <c r="AE93" i="2"/>
  <c r="AE251" i="2"/>
  <c r="AE100" i="2"/>
  <c r="AE256" i="2"/>
  <c r="AE111" i="2"/>
  <c r="AE283" i="2"/>
  <c r="AE94" i="2"/>
  <c r="AE103" i="2"/>
  <c r="AE156" i="2"/>
  <c r="AE173" i="2"/>
  <c r="AE255" i="2"/>
  <c r="AE102" i="2"/>
  <c r="AE243" i="2"/>
  <c r="AE186" i="2"/>
  <c r="AE219" i="2"/>
  <c r="AE233" i="2"/>
  <c r="AE280" i="2"/>
  <c r="AE279" i="2"/>
  <c r="AE197" i="2"/>
  <c r="AE299" i="2"/>
  <c r="AE163" i="2"/>
  <c r="AE145" i="2"/>
  <c r="AE141" i="2"/>
  <c r="AE287" i="2"/>
  <c r="AE121" i="2"/>
  <c r="AE222" i="2"/>
  <c r="AE217" i="2"/>
  <c r="AE192" i="2"/>
  <c r="AE177" i="2"/>
  <c r="AE150" i="2"/>
  <c r="AE198" i="2"/>
  <c r="AE164" i="2"/>
  <c r="AE264" i="2"/>
  <c r="AE105" i="2"/>
  <c r="AE254" i="2"/>
  <c r="AE92" i="2"/>
  <c r="AE272" i="2"/>
  <c r="AE211" i="2"/>
  <c r="AE216" i="2"/>
  <c r="AE278" i="2"/>
  <c r="AE160" i="2"/>
  <c r="AE259" i="2"/>
  <c r="AE252" i="2"/>
  <c r="AE147" i="2"/>
  <c r="AE123" i="2"/>
  <c r="AE144" i="2"/>
  <c r="AE244" i="2"/>
  <c r="AE226" i="2"/>
  <c r="AE223" i="2"/>
  <c r="AE109" i="2"/>
  <c r="AE203" i="2"/>
  <c r="AE158" i="2"/>
  <c r="AE117" i="2"/>
  <c r="AE137" i="2"/>
  <c r="AE205" i="2"/>
  <c r="AE212" i="2"/>
  <c r="AE253" i="2"/>
  <c r="AE187" i="2"/>
  <c r="AE181" i="2"/>
  <c r="AE161" i="2"/>
  <c r="AE166" i="2"/>
  <c r="AE236" i="2"/>
  <c r="AE157" i="2"/>
  <c r="AE151" i="2"/>
  <c r="AE201" i="2"/>
  <c r="AE136" i="2"/>
  <c r="AE96" i="2"/>
  <c r="AE266" i="2"/>
  <c r="AE267" i="2"/>
  <c r="AE122" i="2"/>
  <c r="AE239" i="2"/>
  <c r="AE95" i="2"/>
  <c r="AE196" i="2"/>
  <c r="AE241" i="2"/>
  <c r="AE257" i="2"/>
  <c r="AE172" i="2"/>
  <c r="AE206" i="2"/>
  <c r="AE140" i="2"/>
  <c r="AE194" i="2"/>
  <c r="AE106" i="2"/>
  <c r="AE159" i="2"/>
  <c r="AE84" i="2"/>
  <c r="Y79" i="2"/>
  <c r="Y94" i="2"/>
  <c r="Y101" i="2"/>
  <c r="Y181" i="2"/>
  <c r="Y292" i="2"/>
  <c r="Y149" i="2"/>
  <c r="Y150" i="2"/>
  <c r="Y161" i="2"/>
  <c r="Y285" i="2"/>
  <c r="Y261" i="2"/>
  <c r="Y201" i="2"/>
  <c r="Y217" i="2"/>
  <c r="Y184" i="2"/>
  <c r="Y162" i="2"/>
  <c r="Y239" i="2"/>
  <c r="Y137" i="2"/>
  <c r="Y192" i="2"/>
  <c r="Y174" i="2"/>
  <c r="Y102" i="2"/>
  <c r="Y96" i="2"/>
  <c r="Y110" i="2"/>
  <c r="Y252" i="2"/>
  <c r="Y236" i="2"/>
  <c r="Y186" i="2"/>
  <c r="Y133" i="2"/>
  <c r="Y257" i="2"/>
  <c r="Y90" i="2"/>
  <c r="Y240" i="2"/>
  <c r="Y140" i="2"/>
  <c r="Y157" i="2"/>
  <c r="Y216" i="2"/>
  <c r="Y122" i="2"/>
  <c r="Y160" i="2"/>
  <c r="Y145" i="2"/>
  <c r="Y152" i="2"/>
  <c r="Y98" i="2"/>
  <c r="Y265" i="2"/>
  <c r="Y204" i="2"/>
  <c r="Y199" i="2"/>
  <c r="Y141" i="2"/>
  <c r="Y165" i="2"/>
  <c r="Y232" i="2"/>
  <c r="Y224" i="2"/>
  <c r="Y125" i="2"/>
  <c r="Y97" i="2"/>
  <c r="Y183" i="2"/>
  <c r="Y182" i="2"/>
  <c r="Y191" i="2"/>
  <c r="Y158" i="2"/>
  <c r="Y202" i="2"/>
  <c r="Y214" i="2"/>
  <c r="Y244" i="2"/>
  <c r="Y85" i="2"/>
  <c r="Y134" i="2"/>
  <c r="Y260" i="2"/>
  <c r="Y139" i="2"/>
  <c r="Y131" i="2"/>
  <c r="Y105" i="2"/>
  <c r="Y119" i="2"/>
  <c r="Y272" i="2"/>
  <c r="Y207" i="2"/>
  <c r="Y197" i="2"/>
  <c r="Y138" i="2"/>
  <c r="Y245" i="2"/>
  <c r="Y228" i="2"/>
  <c r="Y295" i="2"/>
  <c r="Y187" i="2"/>
  <c r="Y203" i="2"/>
  <c r="Y255" i="2"/>
  <c r="Y195" i="2"/>
  <c r="Y293" i="2"/>
  <c r="Y178" i="2"/>
  <c r="Y230" i="2"/>
  <c r="Y294" i="2"/>
  <c r="Y215" i="2"/>
  <c r="Y258" i="2"/>
  <c r="Y231" i="2"/>
  <c r="Y299" i="2"/>
  <c r="Y270" i="2"/>
  <c r="Y282" i="2"/>
  <c r="Y222" i="2"/>
  <c r="Y142" i="2"/>
  <c r="Y278" i="2"/>
  <c r="Y154" i="2"/>
  <c r="Y169" i="2"/>
  <c r="Y99" i="2"/>
  <c r="Y143" i="2"/>
  <c r="Y242" i="2"/>
  <c r="Y233" i="2"/>
  <c r="Y175" i="2"/>
  <c r="Y211" i="2"/>
  <c r="Y243" i="2"/>
  <c r="Y246" i="2"/>
  <c r="Y210" i="2"/>
  <c r="Y173" i="2"/>
  <c r="Y268" i="2"/>
  <c r="Y218" i="2"/>
  <c r="Y234" i="2"/>
  <c r="Y148" i="2"/>
  <c r="Y147" i="2"/>
  <c r="Y117" i="2"/>
  <c r="Y269" i="2"/>
  <c r="Y123" i="2"/>
  <c r="Y172" i="2"/>
  <c r="Y271" i="2"/>
  <c r="Y91" i="2"/>
  <c r="Y209" i="2"/>
  <c r="Y159" i="2"/>
  <c r="Y277" i="2"/>
  <c r="Y188" i="2"/>
  <c r="Y118" i="2"/>
  <c r="Y274" i="2"/>
  <c r="Y226" i="2"/>
  <c r="Y115" i="2"/>
  <c r="Y259" i="2"/>
  <c r="Y126" i="2"/>
  <c r="Y128" i="2"/>
  <c r="Y290" i="2"/>
  <c r="Y107" i="2"/>
  <c r="Y185" i="2"/>
  <c r="Y194" i="2"/>
  <c r="Y247" i="2"/>
  <c r="Y262" i="2"/>
  <c r="Y106" i="2"/>
  <c r="Y275" i="2"/>
  <c r="Y146" i="2"/>
  <c r="Y190" i="2"/>
  <c r="Y281" i="2"/>
  <c r="Y291" i="2"/>
  <c r="Y267" i="2"/>
  <c r="Y235" i="2"/>
  <c r="Y93" i="2"/>
  <c r="Y279" i="2"/>
  <c r="Y92" i="2"/>
  <c r="Y297" i="2"/>
  <c r="Y238" i="2"/>
  <c r="Y206" i="2"/>
  <c r="Y87" i="2"/>
  <c r="Y196" i="2"/>
  <c r="Y136" i="2"/>
  <c r="Y249" i="2"/>
  <c r="Y208" i="2"/>
  <c r="Y198" i="2"/>
  <c r="Y287" i="2"/>
  <c r="Y86" i="2"/>
  <c r="Y179" i="2"/>
  <c r="Y95" i="2"/>
  <c r="Y200" i="2"/>
  <c r="Y221" i="2"/>
  <c r="Y156" i="2"/>
  <c r="Y264" i="2"/>
  <c r="Y220" i="2"/>
  <c r="Y111" i="2"/>
  <c r="Y237" i="2"/>
  <c r="Y88" i="2"/>
  <c r="Y120" i="2"/>
  <c r="Y248" i="2"/>
  <c r="Y121" i="2"/>
  <c r="Y108" i="2"/>
  <c r="Y129" i="2"/>
  <c r="Y113" i="2"/>
  <c r="Y109" i="2"/>
  <c r="Y283" i="2"/>
  <c r="Y180" i="2"/>
  <c r="Y114" i="2"/>
  <c r="Y171" i="2"/>
  <c r="Y170" i="2"/>
  <c r="Y116" i="2"/>
  <c r="Y144" i="2"/>
  <c r="Y219" i="2"/>
  <c r="Y223" i="2"/>
  <c r="Y229" i="2"/>
  <c r="Y132" i="2"/>
  <c r="Y289" i="2"/>
  <c r="Y256" i="2"/>
  <c r="Y155" i="2"/>
  <c r="Y124" i="2"/>
  <c r="Y153" i="2"/>
  <c r="Y263" i="2"/>
  <c r="Y284" i="2"/>
  <c r="Y127" i="2"/>
  <c r="Y177" i="2"/>
  <c r="Y89" i="2"/>
  <c r="Y227" i="2"/>
  <c r="Y254" i="2"/>
  <c r="Y193" i="2"/>
  <c r="Y104" i="2"/>
  <c r="Y298" i="2"/>
  <c r="Y253" i="2"/>
  <c r="Y288" i="2"/>
  <c r="Y112" i="2"/>
  <c r="Y103" i="2"/>
  <c r="Y276" i="2"/>
  <c r="Y205" i="2"/>
  <c r="Y163" i="2"/>
  <c r="Y280" i="2"/>
  <c r="Y251" i="2"/>
  <c r="Y296" i="2"/>
  <c r="Y130" i="2"/>
  <c r="Y266" i="2"/>
  <c r="Y213" i="2"/>
  <c r="Y273" i="2"/>
  <c r="Y100" i="2"/>
  <c r="Y168" i="2"/>
  <c r="Y176" i="2"/>
  <c r="Y286" i="2"/>
  <c r="Y164" i="2"/>
  <c r="Y189" i="2"/>
  <c r="Y250" i="2"/>
  <c r="Y241" i="2"/>
  <c r="Y212" i="2"/>
  <c r="Y151" i="2"/>
  <c r="Y167" i="2"/>
  <c r="Y225" i="2"/>
  <c r="Y135" i="2"/>
  <c r="Y166" i="2"/>
  <c r="Y84" i="2"/>
  <c r="F79" i="2"/>
  <c r="F290" i="2"/>
  <c r="F264" i="2"/>
  <c r="F283" i="2"/>
  <c r="F144" i="2"/>
  <c r="F281" i="2"/>
  <c r="F214" i="2"/>
  <c r="F173" i="2"/>
  <c r="F96" i="2"/>
  <c r="F132" i="2"/>
  <c r="F154" i="2"/>
  <c r="F278" i="2"/>
  <c r="F222" i="2"/>
  <c r="F213" i="2"/>
  <c r="F204" i="2"/>
  <c r="F284" i="2"/>
  <c r="F177" i="2"/>
  <c r="F253" i="2"/>
  <c r="F292" i="2"/>
  <c r="F161" i="2"/>
  <c r="F279" i="2"/>
  <c r="F190" i="2"/>
  <c r="F249" i="2"/>
  <c r="F148" i="2"/>
  <c r="F114" i="2"/>
  <c r="F200" i="2"/>
  <c r="F217" i="2"/>
  <c r="F276" i="2"/>
  <c r="F189" i="2"/>
  <c r="F160" i="2"/>
  <c r="F259" i="2"/>
  <c r="F289" i="2"/>
  <c r="F241" i="2"/>
  <c r="F254" i="2"/>
  <c r="F179" i="2"/>
  <c r="F138" i="2"/>
  <c r="F93" i="2"/>
  <c r="F101" i="2"/>
  <c r="F263" i="2"/>
  <c r="F207" i="2"/>
  <c r="F221" i="2"/>
  <c r="F181" i="2"/>
  <c r="F137" i="2"/>
  <c r="F193" i="2"/>
  <c r="F94" i="2"/>
  <c r="F145" i="2"/>
  <c r="F156" i="2"/>
  <c r="F169" i="2"/>
  <c r="F220" i="2"/>
  <c r="F223" i="2"/>
  <c r="F261" i="2"/>
  <c r="F242" i="2"/>
  <c r="F218" i="2"/>
  <c r="F182" i="2"/>
  <c r="F188" i="2"/>
  <c r="F187" i="2"/>
  <c r="F202" i="2"/>
  <c r="F262" i="2"/>
  <c r="F95" i="2"/>
  <c r="F126" i="2"/>
  <c r="F155" i="2"/>
  <c r="F109" i="2"/>
  <c r="F158" i="2"/>
  <c r="F118" i="2"/>
  <c r="F134" i="2"/>
  <c r="F142" i="2"/>
  <c r="F122" i="2"/>
  <c r="F294" i="2"/>
  <c r="F121" i="2"/>
  <c r="F151" i="2"/>
  <c r="F167" i="2"/>
  <c r="F99" i="2"/>
  <c r="F229" i="2"/>
  <c r="F233" i="2"/>
  <c r="F277" i="2"/>
  <c r="F100" i="2"/>
  <c r="F237" i="2"/>
  <c r="F149" i="2"/>
  <c r="F251" i="2"/>
  <c r="F219" i="2"/>
  <c r="F174" i="2"/>
  <c r="F205" i="2"/>
  <c r="F184" i="2"/>
  <c r="F269" i="2"/>
  <c r="F85" i="2"/>
  <c r="F266" i="2"/>
  <c r="F87" i="2"/>
  <c r="F291" i="2"/>
  <c r="F271" i="2"/>
  <c r="F112" i="2"/>
  <c r="F183" i="2"/>
  <c r="F273" i="2"/>
  <c r="F90" i="2"/>
  <c r="F240" i="2"/>
  <c r="F258" i="2"/>
  <c r="F248" i="2"/>
  <c r="F131" i="2"/>
  <c r="F268" i="2"/>
  <c r="F119" i="2"/>
  <c r="F267" i="2"/>
  <c r="F113" i="2"/>
  <c r="F103" i="2"/>
  <c r="F146" i="2"/>
  <c r="F270" i="2"/>
  <c r="F275" i="2"/>
  <c r="F243" i="2"/>
  <c r="F107" i="2"/>
  <c r="F250" i="2"/>
  <c r="F212" i="2"/>
  <c r="F231" i="2"/>
  <c r="F227" i="2"/>
  <c r="F150" i="2"/>
  <c r="F88" i="2"/>
  <c r="F139" i="2"/>
  <c r="F197" i="2"/>
  <c r="F192" i="2"/>
  <c r="F110" i="2"/>
  <c r="F257" i="2"/>
  <c r="F98" i="2"/>
  <c r="F203" i="2"/>
  <c r="F163" i="2"/>
  <c r="F171" i="2"/>
  <c r="F128" i="2"/>
  <c r="F255" i="2"/>
  <c r="F97" i="2"/>
  <c r="F129" i="2"/>
  <c r="F215" i="2"/>
  <c r="F274" i="2"/>
  <c r="F159" i="2"/>
  <c r="F176" i="2"/>
  <c r="F185" i="2"/>
  <c r="F152" i="2"/>
  <c r="F232" i="2"/>
  <c r="F238" i="2"/>
  <c r="F168" i="2"/>
  <c r="F230" i="2"/>
  <c r="F102" i="2"/>
  <c r="F239" i="2"/>
  <c r="F106" i="2"/>
  <c r="F298" i="2"/>
  <c r="F265" i="2"/>
  <c r="F288" i="2"/>
  <c r="F195" i="2"/>
  <c r="F135" i="2"/>
  <c r="F175" i="2"/>
  <c r="F234" i="2"/>
  <c r="F191" i="2"/>
  <c r="F286" i="2"/>
  <c r="F236" i="2"/>
  <c r="F216" i="2"/>
  <c r="F198" i="2"/>
  <c r="F285" i="2"/>
  <c r="F296" i="2"/>
  <c r="F235" i="2"/>
  <c r="F194" i="2"/>
  <c r="F104" i="2"/>
  <c r="F143" i="2"/>
  <c r="F247" i="2"/>
  <c r="F165" i="2"/>
  <c r="F164" i="2"/>
  <c r="F228" i="2"/>
  <c r="F105" i="2"/>
  <c r="F111" i="2"/>
  <c r="F89" i="2"/>
  <c r="F282" i="2"/>
  <c r="F208" i="2"/>
  <c r="F199" i="2"/>
  <c r="F141" i="2"/>
  <c r="F115" i="2"/>
  <c r="F116" i="2"/>
  <c r="F120" i="2"/>
  <c r="F225" i="2"/>
  <c r="F86" i="2"/>
  <c r="F224" i="2"/>
  <c r="F186" i="2"/>
  <c r="F130" i="2"/>
  <c r="F287" i="2"/>
  <c r="F136" i="2"/>
  <c r="F252" i="2"/>
  <c r="F170" i="2"/>
  <c r="F108" i="2"/>
  <c r="F153" i="2"/>
  <c r="F297" i="2"/>
  <c r="F256" i="2"/>
  <c r="F172" i="2"/>
  <c r="F196" i="2"/>
  <c r="F206" i="2"/>
  <c r="F210" i="2"/>
  <c r="F178" i="2"/>
  <c r="F91" i="2"/>
  <c r="F180" i="2"/>
  <c r="F211" i="2"/>
  <c r="F295" i="2"/>
  <c r="F166" i="2"/>
  <c r="F162" i="2"/>
  <c r="F293" i="2"/>
  <c r="F117" i="2"/>
  <c r="F280" i="2"/>
  <c r="F260" i="2"/>
  <c r="F157" i="2"/>
  <c r="F272" i="2"/>
  <c r="F92" i="2"/>
  <c r="F201" i="2"/>
  <c r="F244" i="2"/>
  <c r="F124" i="2"/>
  <c r="F226" i="2"/>
  <c r="F127" i="2"/>
  <c r="F125" i="2"/>
  <c r="F246" i="2"/>
  <c r="F245" i="2"/>
  <c r="F140" i="2"/>
  <c r="F209" i="2"/>
  <c r="F133" i="2"/>
  <c r="F299" i="2"/>
  <c r="F123" i="2"/>
  <c r="F147" i="2"/>
  <c r="F84" i="2"/>
  <c r="H79" i="2"/>
  <c r="H138" i="2"/>
  <c r="H253" i="2"/>
  <c r="H170" i="2"/>
  <c r="H213" i="2"/>
  <c r="H261" i="2"/>
  <c r="H189" i="2"/>
  <c r="H162" i="2"/>
  <c r="H248" i="2"/>
  <c r="H98" i="2"/>
  <c r="H260" i="2"/>
  <c r="H240" i="2"/>
  <c r="H212" i="2"/>
  <c r="H124" i="2"/>
  <c r="H122" i="2"/>
  <c r="H281" i="2"/>
  <c r="H190" i="2"/>
  <c r="H208" i="2"/>
  <c r="H137" i="2"/>
  <c r="H161" i="2"/>
  <c r="H270" i="2"/>
  <c r="H154" i="2"/>
  <c r="H238" i="2"/>
  <c r="H244" i="2"/>
  <c r="H268" i="2"/>
  <c r="H218" i="2"/>
  <c r="H132" i="2"/>
  <c r="H136" i="2"/>
  <c r="H263" i="2"/>
  <c r="H229" i="2"/>
  <c r="H197" i="2"/>
  <c r="H94" i="2"/>
  <c r="H179" i="2"/>
  <c r="H186" i="2"/>
  <c r="H172" i="2"/>
  <c r="H108" i="2"/>
  <c r="H206" i="2"/>
  <c r="H269" i="2"/>
  <c r="H264" i="2"/>
  <c r="H128" i="2"/>
  <c r="H140" i="2"/>
  <c r="H245" i="2"/>
  <c r="H110" i="2"/>
  <c r="H194" i="2"/>
  <c r="H202" i="2"/>
  <c r="H146" i="2"/>
  <c r="H235" i="2"/>
  <c r="H265" i="2"/>
  <c r="H105" i="2"/>
  <c r="H210" i="2"/>
  <c r="H85" i="2"/>
  <c r="H250" i="2"/>
  <c r="H114" i="2"/>
  <c r="H297" i="2"/>
  <c r="H278" i="2"/>
  <c r="H191" i="2"/>
  <c r="H145" i="2"/>
  <c r="H166" i="2"/>
  <c r="H222" i="2"/>
  <c r="H226" i="2"/>
  <c r="H181" i="2"/>
  <c r="H199" i="2"/>
  <c r="H285" i="2"/>
  <c r="H230" i="2"/>
  <c r="H165" i="2"/>
  <c r="H279" i="2"/>
  <c r="H155" i="2"/>
  <c r="H249" i="2"/>
  <c r="H258" i="2"/>
  <c r="H171" i="2"/>
  <c r="H299" i="2"/>
  <c r="H246" i="2"/>
  <c r="H143" i="2"/>
  <c r="H286" i="2"/>
  <c r="H111" i="2"/>
  <c r="H231" i="2"/>
  <c r="H241" i="2"/>
  <c r="H91" i="2"/>
  <c r="H251" i="2"/>
  <c r="H290" i="2"/>
  <c r="H147" i="2"/>
  <c r="H115" i="2"/>
  <c r="H142" i="2"/>
  <c r="H187" i="2"/>
  <c r="H262" i="2"/>
  <c r="H227" i="2"/>
  <c r="H159" i="2"/>
  <c r="H133" i="2"/>
  <c r="H266" i="2"/>
  <c r="H90" i="2"/>
  <c r="H158" i="2"/>
  <c r="H167" i="2"/>
  <c r="H272" i="2"/>
  <c r="H267" i="2"/>
  <c r="H223" i="2"/>
  <c r="H282" i="2"/>
  <c r="H174" i="2"/>
  <c r="H259" i="2"/>
  <c r="H271" i="2"/>
  <c r="H211" i="2"/>
  <c r="H118" i="2"/>
  <c r="H160" i="2"/>
  <c r="H134" i="2"/>
  <c r="H86" i="2"/>
  <c r="H195" i="2"/>
  <c r="H139" i="2"/>
  <c r="H291" i="2"/>
  <c r="H209" i="2"/>
  <c r="H182" i="2"/>
  <c r="H193" i="2"/>
  <c r="H219" i="2"/>
  <c r="H214" i="2"/>
  <c r="H92" i="2"/>
  <c r="H184" i="2"/>
  <c r="H144" i="2"/>
  <c r="H163" i="2"/>
  <c r="H243" i="2"/>
  <c r="H99" i="2"/>
  <c r="H220" i="2"/>
  <c r="H221" i="2"/>
  <c r="H289" i="2"/>
  <c r="H276" i="2"/>
  <c r="H101" i="2"/>
  <c r="H287" i="2"/>
  <c r="H104" i="2"/>
  <c r="H150" i="2"/>
  <c r="H95" i="2"/>
  <c r="H275" i="2"/>
  <c r="H89" i="2"/>
  <c r="H228" i="2"/>
  <c r="H288" i="2"/>
  <c r="H274" i="2"/>
  <c r="H196" i="2"/>
  <c r="H232" i="2"/>
  <c r="H88" i="2"/>
  <c r="H204" i="2"/>
  <c r="H109" i="2"/>
  <c r="H224" i="2"/>
  <c r="H149" i="2"/>
  <c r="H217" i="2"/>
  <c r="H119" i="2"/>
  <c r="H178" i="2"/>
  <c r="H298" i="2"/>
  <c r="H284" i="2"/>
  <c r="H236" i="2"/>
  <c r="H296" i="2"/>
  <c r="H188" i="2"/>
  <c r="H192" i="2"/>
  <c r="H106" i="2"/>
  <c r="H185" i="2"/>
  <c r="H103" i="2"/>
  <c r="H280" i="2"/>
  <c r="H234" i="2"/>
  <c r="H203" i="2"/>
  <c r="H100" i="2"/>
  <c r="H151" i="2"/>
  <c r="H177" i="2"/>
  <c r="H173" i="2"/>
  <c r="H141" i="2"/>
  <c r="H176" i="2"/>
  <c r="H233" i="2"/>
  <c r="H225" i="2"/>
  <c r="H294" i="2"/>
  <c r="H283" i="2"/>
  <c r="H126" i="2"/>
  <c r="H117" i="2"/>
  <c r="H129" i="2"/>
  <c r="H87" i="2"/>
  <c r="H113" i="2"/>
  <c r="H237" i="2"/>
  <c r="H102" i="2"/>
  <c r="H200" i="2"/>
  <c r="H215" i="2"/>
  <c r="H273" i="2"/>
  <c r="H277" i="2"/>
  <c r="H96" i="2"/>
  <c r="H121" i="2"/>
  <c r="H152" i="2"/>
  <c r="H207" i="2"/>
  <c r="H183" i="2"/>
  <c r="H256" i="2"/>
  <c r="H169" i="2"/>
  <c r="H255" i="2"/>
  <c r="H131" i="2"/>
  <c r="H135" i="2"/>
  <c r="H247" i="2"/>
  <c r="H164" i="2"/>
  <c r="H242" i="2"/>
  <c r="H198" i="2"/>
  <c r="H175" i="2"/>
  <c r="H148" i="2"/>
  <c r="H123" i="2"/>
  <c r="H239" i="2"/>
  <c r="H295" i="2"/>
  <c r="H257" i="2"/>
  <c r="H112" i="2"/>
  <c r="H157" i="2"/>
  <c r="H252" i="2"/>
  <c r="H93" i="2"/>
  <c r="H156" i="2"/>
  <c r="H254" i="2"/>
  <c r="H130" i="2"/>
  <c r="H125" i="2"/>
  <c r="H216" i="2"/>
  <c r="H292" i="2"/>
  <c r="H201" i="2"/>
  <c r="H293" i="2"/>
  <c r="H97" i="2"/>
  <c r="H205" i="2"/>
  <c r="H116" i="2"/>
  <c r="H107" i="2"/>
  <c r="H180" i="2"/>
  <c r="H127" i="2"/>
  <c r="H153" i="2"/>
  <c r="H120" i="2"/>
  <c r="H84" i="2"/>
  <c r="H168" i="2"/>
  <c r="AC79" i="2"/>
  <c r="AC140" i="2"/>
  <c r="AC279" i="2"/>
  <c r="AC288" i="2"/>
  <c r="AC106" i="2"/>
  <c r="AC276" i="2"/>
  <c r="AC256" i="2"/>
  <c r="AC165" i="2"/>
  <c r="AC116" i="2"/>
  <c r="AC244" i="2"/>
  <c r="AC247" i="2"/>
  <c r="AC122" i="2"/>
  <c r="AC189" i="2"/>
  <c r="AC164" i="2"/>
  <c r="AC231" i="2"/>
  <c r="AC249" i="2"/>
  <c r="AC213" i="2"/>
  <c r="AC85" i="2"/>
  <c r="AC132" i="2"/>
  <c r="AC273" i="2"/>
  <c r="AC209" i="2"/>
  <c r="AC181" i="2"/>
  <c r="AC92" i="2"/>
  <c r="AC185" i="2"/>
  <c r="AC282" i="2"/>
  <c r="AC205" i="2"/>
  <c r="AC297" i="2"/>
  <c r="AC201" i="2"/>
  <c r="AC154" i="2"/>
  <c r="AC252" i="2"/>
  <c r="AC229" i="2"/>
  <c r="AC278" i="2"/>
  <c r="AC267" i="2"/>
  <c r="AC212" i="2"/>
  <c r="AC215" i="2"/>
  <c r="AC180" i="2"/>
  <c r="AC202" i="2"/>
  <c r="AC214" i="2"/>
  <c r="AC239" i="2"/>
  <c r="AC149" i="2"/>
  <c r="AC111" i="2"/>
  <c r="AC98" i="2"/>
  <c r="AC97" i="2"/>
  <c r="AC138" i="2"/>
  <c r="AC104" i="2"/>
  <c r="AC176" i="2"/>
  <c r="AC228" i="2"/>
  <c r="AC230" i="2"/>
  <c r="AC143" i="2"/>
  <c r="AC86" i="2"/>
  <c r="AC119" i="2"/>
  <c r="AC99" i="2"/>
  <c r="AC186" i="2"/>
  <c r="AC270" i="2"/>
  <c r="AC254" i="2"/>
  <c r="AC146" i="2"/>
  <c r="AC103" i="2"/>
  <c r="AC128" i="2"/>
  <c r="AC174" i="2"/>
  <c r="AC114" i="2"/>
  <c r="AC126" i="2"/>
  <c r="AC227" i="2"/>
  <c r="AC191" i="2"/>
  <c r="AC243" i="2"/>
  <c r="AC118" i="2"/>
  <c r="AC261" i="2"/>
  <c r="AC130" i="2"/>
  <c r="AC131" i="2"/>
  <c r="AC295" i="2"/>
  <c r="AC179" i="2"/>
  <c r="AC294" i="2"/>
  <c r="AC145" i="2"/>
  <c r="AC190" i="2"/>
  <c r="AC187" i="2"/>
  <c r="AC268" i="2"/>
  <c r="AC188" i="2"/>
  <c r="AC269" i="2"/>
  <c r="AC250" i="2"/>
  <c r="AC161" i="2"/>
  <c r="AC271" i="2"/>
  <c r="AC151" i="2"/>
  <c r="AC124" i="2"/>
  <c r="AC219" i="2"/>
  <c r="AC195" i="2"/>
  <c r="AC159" i="2"/>
  <c r="AC237" i="2"/>
  <c r="AC166" i="2"/>
  <c r="AC290" i="2"/>
  <c r="AC134" i="2"/>
  <c r="AC298" i="2"/>
  <c r="AC225" i="2"/>
  <c r="AC226" i="2"/>
  <c r="AC105" i="2"/>
  <c r="AC107" i="2"/>
  <c r="AC135" i="2"/>
  <c r="AC283" i="2"/>
  <c r="AC150" i="2"/>
  <c r="AC120" i="2"/>
  <c r="AC142" i="2"/>
  <c r="AC148" i="2"/>
  <c r="AC258" i="2"/>
  <c r="AC275" i="2"/>
  <c r="AC246" i="2"/>
  <c r="AC299" i="2"/>
  <c r="AC217" i="2"/>
  <c r="AC160" i="2"/>
  <c r="AC210" i="2"/>
  <c r="AC153" i="2"/>
  <c r="AC221" i="2"/>
  <c r="AC260" i="2"/>
  <c r="AC272" i="2"/>
  <c r="AC206" i="2"/>
  <c r="AC168" i="2"/>
  <c r="AC155" i="2"/>
  <c r="AC156" i="2"/>
  <c r="AC109" i="2"/>
  <c r="AC241" i="2"/>
  <c r="AC281" i="2"/>
  <c r="AC171" i="2"/>
  <c r="AC184" i="2"/>
  <c r="AC235" i="2"/>
  <c r="AC204" i="2"/>
  <c r="AC218" i="2"/>
  <c r="AC91" i="2"/>
  <c r="AC277" i="2"/>
  <c r="AC266" i="2"/>
  <c r="AC263" i="2"/>
  <c r="AC208" i="2"/>
  <c r="AC224" i="2"/>
  <c r="AC280" i="2"/>
  <c r="AC112" i="2"/>
  <c r="AC115" i="2"/>
  <c r="AC100" i="2"/>
  <c r="AC242" i="2"/>
  <c r="AC178" i="2"/>
  <c r="AC287" i="2"/>
  <c r="AC172" i="2"/>
  <c r="AC207" i="2"/>
  <c r="AC248" i="2"/>
  <c r="AC262" i="2"/>
  <c r="AC234" i="2"/>
  <c r="AC170" i="2"/>
  <c r="AC123" i="2"/>
  <c r="AC147" i="2"/>
  <c r="AC238" i="2"/>
  <c r="AC88" i="2"/>
  <c r="AC175" i="2"/>
  <c r="AC194" i="2"/>
  <c r="AC136" i="2"/>
  <c r="AC264" i="2"/>
  <c r="AC137" i="2"/>
  <c r="AC125" i="2"/>
  <c r="AC162" i="2"/>
  <c r="AC94" i="2"/>
  <c r="AC259" i="2"/>
  <c r="AC102" i="2"/>
  <c r="AC129" i="2"/>
  <c r="AC284" i="2"/>
  <c r="AC253" i="2"/>
  <c r="AC232" i="2"/>
  <c r="AC285" i="2"/>
  <c r="AC182" i="2"/>
  <c r="AC203" i="2"/>
  <c r="AC183" i="2"/>
  <c r="AC192" i="2"/>
  <c r="AC152" i="2"/>
  <c r="AC200" i="2"/>
  <c r="AC110" i="2"/>
  <c r="AC90" i="2"/>
  <c r="AC222" i="2"/>
  <c r="AC255" i="2"/>
  <c r="AC121" i="2"/>
  <c r="AC251" i="2"/>
  <c r="AC296" i="2"/>
  <c r="AC177" i="2"/>
  <c r="AC197" i="2"/>
  <c r="AC87" i="2"/>
  <c r="AC108" i="2"/>
  <c r="AC113" i="2"/>
  <c r="AC245" i="2"/>
  <c r="AC167" i="2"/>
  <c r="AC117" i="2"/>
  <c r="AC144" i="2"/>
  <c r="AC223" i="2"/>
  <c r="AC95" i="2"/>
  <c r="AC157" i="2"/>
  <c r="AC257" i="2"/>
  <c r="AC169" i="2"/>
  <c r="AC240" i="2"/>
  <c r="AC193" i="2"/>
  <c r="AC274" i="2"/>
  <c r="AC220" i="2"/>
  <c r="AC211" i="2"/>
  <c r="AC292" i="2"/>
  <c r="AC93" i="2"/>
  <c r="AC96" i="2"/>
  <c r="AC199" i="2"/>
  <c r="AC291" i="2"/>
  <c r="AC289" i="2"/>
  <c r="AC139" i="2"/>
  <c r="AC127" i="2"/>
  <c r="AC133" i="2"/>
  <c r="AC89" i="2"/>
  <c r="AC286" i="2"/>
  <c r="AC265" i="2"/>
  <c r="AC236" i="2"/>
  <c r="AC198" i="2"/>
  <c r="AC216" i="2"/>
  <c r="AC173" i="2"/>
  <c r="AC196" i="2"/>
  <c r="AC158" i="2"/>
  <c r="AC293" i="2"/>
  <c r="AC233" i="2"/>
  <c r="AC101" i="2"/>
  <c r="AC141" i="2"/>
  <c r="AC163" i="2"/>
  <c r="AC84" i="2"/>
  <c r="AM79" i="2"/>
  <c r="AM205" i="2"/>
  <c r="AM297" i="2"/>
  <c r="AM121" i="2"/>
  <c r="AM100" i="2"/>
  <c r="AM215" i="2"/>
  <c r="AM255" i="2"/>
  <c r="AM245" i="2"/>
  <c r="AM240" i="2"/>
  <c r="AM223" i="2"/>
  <c r="AM267" i="2"/>
  <c r="AM246" i="2"/>
  <c r="AM244" i="2"/>
  <c r="AM225" i="2"/>
  <c r="AM128" i="2"/>
  <c r="AM150" i="2"/>
  <c r="AM198" i="2"/>
  <c r="AM222" i="2"/>
  <c r="AM186" i="2"/>
  <c r="AM228" i="2"/>
  <c r="AM218" i="2"/>
  <c r="AM272" i="2"/>
  <c r="AM189" i="2"/>
  <c r="AM89" i="2"/>
  <c r="AM176" i="2"/>
  <c r="AM213" i="2"/>
  <c r="AM261" i="2"/>
  <c r="AM165" i="2"/>
  <c r="AM161" i="2"/>
  <c r="AM91" i="2"/>
  <c r="AM168" i="2"/>
  <c r="AM133" i="2"/>
  <c r="AM175" i="2"/>
  <c r="AM274" i="2"/>
  <c r="AM177" i="2"/>
  <c r="AM97" i="2"/>
  <c r="AM273" i="2"/>
  <c r="AM137" i="2"/>
  <c r="AM193" i="2"/>
  <c r="AM217" i="2"/>
  <c r="AM105" i="2"/>
  <c r="AM196" i="2"/>
  <c r="AM162" i="2"/>
  <c r="AM291" i="2"/>
  <c r="AM243" i="2"/>
  <c r="AM114" i="2"/>
  <c r="AM257" i="2"/>
  <c r="AM254" i="2"/>
  <c r="AM211" i="2"/>
  <c r="AM103" i="2"/>
  <c r="AM282" i="2"/>
  <c r="AM241" i="2"/>
  <c r="AM256" i="2"/>
  <c r="AM253" i="2"/>
  <c r="AM266" i="2"/>
  <c r="AM112" i="2"/>
  <c r="AM106" i="2"/>
  <c r="AM201" i="2"/>
  <c r="AM234" i="2"/>
  <c r="AM98" i="2"/>
  <c r="AM203" i="2"/>
  <c r="AM110" i="2"/>
  <c r="AM214" i="2"/>
  <c r="AM190" i="2"/>
  <c r="AM126" i="2"/>
  <c r="AM298" i="2"/>
  <c r="AM148" i="2"/>
  <c r="AM258" i="2"/>
  <c r="AM174" i="2"/>
  <c r="AM271" i="2"/>
  <c r="AM109" i="2"/>
  <c r="AM86" i="2"/>
  <c r="AM286" i="2"/>
  <c r="AM143" i="2"/>
  <c r="AM181" i="2"/>
  <c r="AM278" i="2"/>
  <c r="AM119" i="2"/>
  <c r="AM94" i="2"/>
  <c r="AM182" i="2"/>
  <c r="AM275" i="2"/>
  <c r="AM151" i="2"/>
  <c r="AM230" i="2"/>
  <c r="AM270" i="2"/>
  <c r="AM102" i="2"/>
  <c r="AM250" i="2"/>
  <c r="AM154" i="2"/>
  <c r="AM235" i="2"/>
  <c r="AM122" i="2"/>
  <c r="AM194" i="2"/>
  <c r="AM251" i="2"/>
  <c r="AM287" i="2"/>
  <c r="AM139" i="2"/>
  <c r="AM231" i="2"/>
  <c r="AM132" i="2"/>
  <c r="AM131" i="2"/>
  <c r="AM281" i="2"/>
  <c r="AM138" i="2"/>
  <c r="AM294" i="2"/>
  <c r="AM107" i="2"/>
  <c r="AM191" i="2"/>
  <c r="AM163" i="2"/>
  <c r="AM238" i="2"/>
  <c r="AM208" i="2"/>
  <c r="AM111" i="2"/>
  <c r="AM202" i="2"/>
  <c r="AM268" i="2"/>
  <c r="AM285" i="2"/>
  <c r="AM99" i="2"/>
  <c r="AM96" i="2"/>
  <c r="AM269" i="2"/>
  <c r="AM292" i="2"/>
  <c r="AM92" i="2"/>
  <c r="AM87" i="2"/>
  <c r="AM277" i="2"/>
  <c r="AM210" i="2"/>
  <c r="AM115" i="2"/>
  <c r="AM197" i="2"/>
  <c r="AM173" i="2"/>
  <c r="AM159" i="2"/>
  <c r="AM276" i="2"/>
  <c r="AM158" i="2"/>
  <c r="AM232" i="2"/>
  <c r="AM284" i="2"/>
  <c r="AM85" i="2"/>
  <c r="AM296" i="2"/>
  <c r="AM172" i="2"/>
  <c r="AM170" i="2"/>
  <c r="AM290" i="2"/>
  <c r="AM229" i="2"/>
  <c r="AM221" i="2"/>
  <c r="AM130" i="2"/>
  <c r="AM180" i="2"/>
  <c r="AM147" i="2"/>
  <c r="AM118" i="2"/>
  <c r="AM108" i="2"/>
  <c r="AM280" i="2"/>
  <c r="AM216" i="2"/>
  <c r="AM117" i="2"/>
  <c r="AM204" i="2"/>
  <c r="AM220" i="2"/>
  <c r="AM248" i="2"/>
  <c r="AM289" i="2"/>
  <c r="AM116" i="2"/>
  <c r="AM135" i="2"/>
  <c r="AM219" i="2"/>
  <c r="AM157" i="2"/>
  <c r="AM125" i="2"/>
  <c r="AM187" i="2"/>
  <c r="AM152" i="2"/>
  <c r="AM166" i="2"/>
  <c r="AM263" i="2"/>
  <c r="AM188" i="2"/>
  <c r="AM120" i="2"/>
  <c r="AM206" i="2"/>
  <c r="AM295" i="2"/>
  <c r="AM200" i="2"/>
  <c r="AM247" i="2"/>
  <c r="AM233" i="2"/>
  <c r="AM146" i="2"/>
  <c r="AM260" i="2"/>
  <c r="AM192" i="2"/>
  <c r="AM184" i="2"/>
  <c r="AM237" i="2"/>
  <c r="AM134" i="2"/>
  <c r="AM160" i="2"/>
  <c r="AM153" i="2"/>
  <c r="AM149" i="2"/>
  <c r="AM171" i="2"/>
  <c r="AM279" i="2"/>
  <c r="AM155" i="2"/>
  <c r="AM236" i="2"/>
  <c r="AM195" i="2"/>
  <c r="AM164" i="2"/>
  <c r="AM169" i="2"/>
  <c r="AM299" i="2"/>
  <c r="AM207" i="2"/>
  <c r="AM124" i="2"/>
  <c r="AM179" i="2"/>
  <c r="AM239" i="2"/>
  <c r="AM90" i="2"/>
  <c r="AM199" i="2"/>
  <c r="AM212" i="2"/>
  <c r="AM156" i="2"/>
  <c r="AM129" i="2"/>
  <c r="AM259" i="2"/>
  <c r="AM185" i="2"/>
  <c r="AM249" i="2"/>
  <c r="AM101" i="2"/>
  <c r="AM167" i="2"/>
  <c r="AM142" i="2"/>
  <c r="AM140" i="2"/>
  <c r="AM93" i="2"/>
  <c r="AM127" i="2"/>
  <c r="AM264" i="2"/>
  <c r="AM136" i="2"/>
  <c r="AM242" i="2"/>
  <c r="AM252" i="2"/>
  <c r="AM88" i="2"/>
  <c r="AM113" i="2"/>
  <c r="AM283" i="2"/>
  <c r="AM95" i="2"/>
  <c r="AM262" i="2"/>
  <c r="AM104" i="2"/>
  <c r="AM293" i="2"/>
  <c r="AM227" i="2"/>
  <c r="AM226" i="2"/>
  <c r="AM123" i="2"/>
  <c r="AM178" i="2"/>
  <c r="AM265" i="2"/>
  <c r="AM84" i="2"/>
  <c r="AM224" i="2"/>
  <c r="AM145" i="2"/>
  <c r="AM141" i="2"/>
  <c r="AM209" i="2"/>
  <c r="AM144" i="2"/>
  <c r="AM288" i="2"/>
  <c r="AM183" i="2"/>
  <c r="Z79" i="2"/>
  <c r="Z138" i="2"/>
  <c r="Z200" i="2"/>
  <c r="Z237" i="2"/>
  <c r="Z225" i="2"/>
  <c r="Z120" i="2"/>
  <c r="Z294" i="2"/>
  <c r="Z161" i="2"/>
  <c r="Z148" i="2"/>
  <c r="Z169" i="2"/>
  <c r="Z201" i="2"/>
  <c r="Z295" i="2"/>
  <c r="Z252" i="2"/>
  <c r="Z205" i="2"/>
  <c r="Z288" i="2"/>
  <c r="Z245" i="2"/>
  <c r="Z176" i="2"/>
  <c r="Z196" i="2"/>
  <c r="Z125" i="2"/>
  <c r="Z156" i="2"/>
  <c r="Z182" i="2"/>
  <c r="Z243" i="2"/>
  <c r="Z194" i="2"/>
  <c r="Z103" i="2"/>
  <c r="Z136" i="2"/>
  <c r="Z118" i="2"/>
  <c r="Z274" i="2"/>
  <c r="Z285" i="2"/>
  <c r="Z267" i="2"/>
  <c r="Z92" i="2"/>
  <c r="Z153" i="2"/>
  <c r="Z247" i="2"/>
  <c r="Z166" i="2"/>
  <c r="Z292" i="2"/>
  <c r="Z165" i="2"/>
  <c r="Z172" i="2"/>
  <c r="Z209" i="2"/>
  <c r="Z289" i="2"/>
  <c r="Z244" i="2"/>
  <c r="Z93" i="2"/>
  <c r="Z91" i="2"/>
  <c r="Z162" i="2"/>
  <c r="Z122" i="2"/>
  <c r="Z246" i="2"/>
  <c r="Z255" i="2"/>
  <c r="Z258" i="2"/>
  <c r="Z97" i="2"/>
  <c r="Z241" i="2"/>
  <c r="Z236" i="2"/>
  <c r="Z188" i="2"/>
  <c r="Z227" i="2"/>
  <c r="Z217" i="2"/>
  <c r="Z155" i="2"/>
  <c r="Z123" i="2"/>
  <c r="Z268" i="2"/>
  <c r="Z150" i="2"/>
  <c r="Z238" i="2"/>
  <c r="Z171" i="2"/>
  <c r="Z170" i="2"/>
  <c r="Z186" i="2"/>
  <c r="Z149" i="2"/>
  <c r="Z191" i="2"/>
  <c r="Z202" i="2"/>
  <c r="Z139" i="2"/>
  <c r="Z133" i="2"/>
  <c r="Z199" i="2"/>
  <c r="Z163" i="2"/>
  <c r="Z134" i="2"/>
  <c r="Z183" i="2"/>
  <c r="Z119" i="2"/>
  <c r="Z167" i="2"/>
  <c r="Z87" i="2"/>
  <c r="Z270" i="2"/>
  <c r="Z124" i="2"/>
  <c r="Z290" i="2"/>
  <c r="Z226" i="2"/>
  <c r="Z242" i="2"/>
  <c r="Z291" i="2"/>
  <c r="Z214" i="2"/>
  <c r="Z95" i="2"/>
  <c r="Z253" i="2"/>
  <c r="Z263" i="2"/>
  <c r="Z135" i="2"/>
  <c r="Z190" i="2"/>
  <c r="Z299" i="2"/>
  <c r="Z203" i="2"/>
  <c r="Z272" i="2"/>
  <c r="Z105" i="2"/>
  <c r="Z219" i="2"/>
  <c r="Z261" i="2"/>
  <c r="Z212" i="2"/>
  <c r="Z198" i="2"/>
  <c r="Z100" i="2"/>
  <c r="Z281" i="2"/>
  <c r="Z278" i="2"/>
  <c r="Z151" i="2"/>
  <c r="Z211" i="2"/>
  <c r="Z127" i="2"/>
  <c r="Z147" i="2"/>
  <c r="Z99" i="2"/>
  <c r="Z111" i="2"/>
  <c r="Z235" i="2"/>
  <c r="Z141" i="2"/>
  <c r="Z101" i="2"/>
  <c r="Z115" i="2"/>
  <c r="Z189" i="2"/>
  <c r="Z259" i="2"/>
  <c r="Z187" i="2"/>
  <c r="Z287" i="2"/>
  <c r="Z279" i="2"/>
  <c r="Z98" i="2"/>
  <c r="Z216" i="2"/>
  <c r="Z262" i="2"/>
  <c r="Z218" i="2"/>
  <c r="Z282" i="2"/>
  <c r="Z220" i="2"/>
  <c r="Z275" i="2"/>
  <c r="Z277" i="2"/>
  <c r="Z179" i="2"/>
  <c r="Z184" i="2"/>
  <c r="Z94" i="2"/>
  <c r="Z197" i="2"/>
  <c r="Z159" i="2"/>
  <c r="Z222" i="2"/>
  <c r="Z175" i="2"/>
  <c r="Z143" i="2"/>
  <c r="Z284" i="2"/>
  <c r="Z178" i="2"/>
  <c r="Z273" i="2"/>
  <c r="Z265" i="2"/>
  <c r="Z254" i="2"/>
  <c r="Z126" i="2"/>
  <c r="Z129" i="2"/>
  <c r="Z286" i="2"/>
  <c r="Z174" i="2"/>
  <c r="Z168" i="2"/>
  <c r="Z296" i="2"/>
  <c r="Z116" i="2"/>
  <c r="Z142" i="2"/>
  <c r="Z117" i="2"/>
  <c r="Z271" i="2"/>
  <c r="Z215" i="2"/>
  <c r="Z128" i="2"/>
  <c r="Z86" i="2"/>
  <c r="Z121" i="2"/>
  <c r="Z104" i="2"/>
  <c r="Z251" i="2"/>
  <c r="Z283" i="2"/>
  <c r="Z180" i="2"/>
  <c r="Z164" i="2"/>
  <c r="Z113" i="2"/>
  <c r="Z130" i="2"/>
  <c r="Z158" i="2"/>
  <c r="Z234" i="2"/>
  <c r="Z232" i="2"/>
  <c r="Z231" i="2"/>
  <c r="Z276" i="2"/>
  <c r="Z177" i="2"/>
  <c r="Z257" i="2"/>
  <c r="Z145" i="2"/>
  <c r="Z160" i="2"/>
  <c r="Z90" i="2"/>
  <c r="Z233" i="2"/>
  <c r="Z210" i="2"/>
  <c r="Z137" i="2"/>
  <c r="Z192" i="2"/>
  <c r="Z157" i="2"/>
  <c r="Z154" i="2"/>
  <c r="Z107" i="2"/>
  <c r="Z248" i="2"/>
  <c r="Z224" i="2"/>
  <c r="Z109" i="2"/>
  <c r="Z108" i="2"/>
  <c r="Z114" i="2"/>
  <c r="Z102" i="2"/>
  <c r="Z195" i="2"/>
  <c r="Z256" i="2"/>
  <c r="Z280" i="2"/>
  <c r="Z144" i="2"/>
  <c r="Z193" i="2"/>
  <c r="Z260" i="2"/>
  <c r="Z240" i="2"/>
  <c r="Z206" i="2"/>
  <c r="Z228" i="2"/>
  <c r="Z298" i="2"/>
  <c r="Z249" i="2"/>
  <c r="Z264" i="2"/>
  <c r="Z213" i="2"/>
  <c r="Z96" i="2"/>
  <c r="Z250" i="2"/>
  <c r="Z229" i="2"/>
  <c r="Z293" i="2"/>
  <c r="Z85" i="2"/>
  <c r="Z132" i="2"/>
  <c r="Z88" i="2"/>
  <c r="Z131" i="2"/>
  <c r="Z89" i="2"/>
  <c r="Z239" i="2"/>
  <c r="Z297" i="2"/>
  <c r="Z230" i="2"/>
  <c r="Z208" i="2"/>
  <c r="Z223" i="2"/>
  <c r="Z221" i="2"/>
  <c r="Z185" i="2"/>
  <c r="Z266" i="2"/>
  <c r="Z181" i="2"/>
  <c r="Z110" i="2"/>
  <c r="Z152" i="2"/>
  <c r="Z112" i="2"/>
  <c r="Z207" i="2"/>
  <c r="Z106" i="2"/>
  <c r="Z140" i="2"/>
  <c r="Z173" i="2"/>
  <c r="Z84" i="2"/>
  <c r="Z269" i="2"/>
  <c r="Z146" i="2"/>
  <c r="Z204" i="2"/>
  <c r="AK79" i="2"/>
  <c r="AK174" i="2"/>
  <c r="AK148" i="2"/>
  <c r="AK108" i="2"/>
  <c r="AK249" i="2"/>
  <c r="AK210" i="2"/>
  <c r="AK185" i="2"/>
  <c r="AK90" i="2"/>
  <c r="AK156" i="2"/>
  <c r="AK126" i="2"/>
  <c r="AK292" i="2"/>
  <c r="AK293" i="2"/>
  <c r="AK188" i="2"/>
  <c r="AK296" i="2"/>
  <c r="AK232" i="2"/>
  <c r="AK281" i="2"/>
  <c r="AK261" i="2"/>
  <c r="AK124" i="2"/>
  <c r="AK176" i="2"/>
  <c r="AK137" i="2"/>
  <c r="AK164" i="2"/>
  <c r="AK85" i="2"/>
  <c r="AK298" i="2"/>
  <c r="AK145" i="2"/>
  <c r="AK217" i="2"/>
  <c r="AK168" i="2"/>
  <c r="AK141" i="2"/>
  <c r="AK254" i="2"/>
  <c r="AK160" i="2"/>
  <c r="AK193" i="2"/>
  <c r="AK279" i="2"/>
  <c r="AK158" i="2"/>
  <c r="AK140" i="2"/>
  <c r="AK184" i="2"/>
  <c r="AK264" i="2"/>
  <c r="AK182" i="2"/>
  <c r="AK166" i="2"/>
  <c r="AK169" i="2"/>
  <c r="AK268" i="2"/>
  <c r="AK209" i="2"/>
  <c r="AK282" i="2"/>
  <c r="AK216" i="2"/>
  <c r="AK106" i="2"/>
  <c r="AK110" i="2"/>
  <c r="AK119" i="2"/>
  <c r="AK146" i="2"/>
  <c r="AK89" i="2"/>
  <c r="AK246" i="2"/>
  <c r="AK257" i="2"/>
  <c r="AK105" i="2"/>
  <c r="AK114" i="2"/>
  <c r="AK230" i="2"/>
  <c r="AK142" i="2"/>
  <c r="AK206" i="2"/>
  <c r="AK86" i="2"/>
  <c r="AK144" i="2"/>
  <c r="AK295" i="2"/>
  <c r="AK262" i="2"/>
  <c r="AK111" i="2"/>
  <c r="AK271" i="2"/>
  <c r="AK274" i="2"/>
  <c r="AK109" i="2"/>
  <c r="AK213" i="2"/>
  <c r="AK289" i="2"/>
  <c r="AK198" i="2"/>
  <c r="AK95" i="2"/>
  <c r="AK197" i="2"/>
  <c r="AK102" i="2"/>
  <c r="AK214" i="2"/>
  <c r="AK278" i="2"/>
  <c r="AK167" i="2"/>
  <c r="AK186" i="2"/>
  <c r="AK218" i="2"/>
  <c r="AK118" i="2"/>
  <c r="AK123" i="2"/>
  <c r="AK297" i="2"/>
  <c r="AK291" i="2"/>
  <c r="AK170" i="2"/>
  <c r="AK113" i="2"/>
  <c r="AK191" i="2"/>
  <c r="AK259" i="2"/>
  <c r="AK121" i="2"/>
  <c r="AK183" i="2"/>
  <c r="AK251" i="2"/>
  <c r="AK244" i="2"/>
  <c r="AK294" i="2"/>
  <c r="AK196" i="2"/>
  <c r="AK98" i="2"/>
  <c r="AK139" i="2"/>
  <c r="AK202" i="2"/>
  <c r="AK87" i="2"/>
  <c r="AK275" i="2"/>
  <c r="AK180" i="2"/>
  <c r="AK225" i="2"/>
  <c r="AK219" i="2"/>
  <c r="AK171" i="2"/>
  <c r="AK194" i="2"/>
  <c r="AK135" i="2"/>
  <c r="AK91" i="2"/>
  <c r="AK190" i="2"/>
  <c r="AK222" i="2"/>
  <c r="AK163" i="2"/>
  <c r="AK266" i="2"/>
  <c r="AK201" i="2"/>
  <c r="AK285" i="2"/>
  <c r="AK115" i="2"/>
  <c r="AK299" i="2"/>
  <c r="AK88" i="2"/>
  <c r="AK136" i="2"/>
  <c r="AK162" i="2"/>
  <c r="AK207" i="2"/>
  <c r="AK290" i="2"/>
  <c r="AK227" i="2"/>
  <c r="AK181" i="2"/>
  <c r="AK270" i="2"/>
  <c r="AK243" i="2"/>
  <c r="AK231" i="2"/>
  <c r="AK154" i="2"/>
  <c r="AK260" i="2"/>
  <c r="AK235" i="2"/>
  <c r="AK267" i="2"/>
  <c r="AK128" i="2"/>
  <c r="AK189" i="2"/>
  <c r="AK155" i="2"/>
  <c r="AK228" i="2"/>
  <c r="AK247" i="2"/>
  <c r="AK234" i="2"/>
  <c r="AK97" i="2"/>
  <c r="AK93" i="2"/>
  <c r="AK100" i="2"/>
  <c r="AK152" i="2"/>
  <c r="AK195" i="2"/>
  <c r="AK131" i="2"/>
  <c r="AK255" i="2"/>
  <c r="AK248" i="2"/>
  <c r="AK143" i="2"/>
  <c r="AK221" i="2"/>
  <c r="AK203" i="2"/>
  <c r="AK187" i="2"/>
  <c r="AK204" i="2"/>
  <c r="AK258" i="2"/>
  <c r="AK212" i="2"/>
  <c r="AK178" i="2"/>
  <c r="AK280" i="2"/>
  <c r="AK250" i="2"/>
  <c r="AK175" i="2"/>
  <c r="AK238" i="2"/>
  <c r="AK265" i="2"/>
  <c r="AK208" i="2"/>
  <c r="AK165" i="2"/>
  <c r="AK284" i="2"/>
  <c r="AK287" i="2"/>
  <c r="AK151" i="2"/>
  <c r="AK242" i="2"/>
  <c r="AK223" i="2"/>
  <c r="AK103" i="2"/>
  <c r="AK104" i="2"/>
  <c r="AK99" i="2"/>
  <c r="AK229" i="2"/>
  <c r="AK200" i="2"/>
  <c r="AK256" i="2"/>
  <c r="AK157" i="2"/>
  <c r="AK125" i="2"/>
  <c r="AK116" i="2"/>
  <c r="AK132" i="2"/>
  <c r="AK226" i="2"/>
  <c r="AK107" i="2"/>
  <c r="AK153" i="2"/>
  <c r="AK149" i="2"/>
  <c r="AK122" i="2"/>
  <c r="AK211" i="2"/>
  <c r="AK127" i="2"/>
  <c r="AK172" i="2"/>
  <c r="AK276" i="2"/>
  <c r="AK177" i="2"/>
  <c r="AK236" i="2"/>
  <c r="AK133" i="2"/>
  <c r="AK263" i="2"/>
  <c r="AK237" i="2"/>
  <c r="AK179" i="2"/>
  <c r="AK161" i="2"/>
  <c r="AK101" i="2"/>
  <c r="AK150" i="2"/>
  <c r="AK286" i="2"/>
  <c r="AK205" i="2"/>
  <c r="AK272" i="2"/>
  <c r="AK245" i="2"/>
  <c r="AK159" i="2"/>
  <c r="AK117" i="2"/>
  <c r="AK173" i="2"/>
  <c r="AK92" i="2"/>
  <c r="AK269" i="2"/>
  <c r="AK241" i="2"/>
  <c r="AK220" i="2"/>
  <c r="AK138" i="2"/>
  <c r="AK224" i="2"/>
  <c r="AK120" i="2"/>
  <c r="AK96" i="2"/>
  <c r="AK94" i="2"/>
  <c r="AK134" i="2"/>
  <c r="AK252" i="2"/>
  <c r="AK288" i="2"/>
  <c r="AK283" i="2"/>
  <c r="AK240" i="2"/>
  <c r="AK253" i="2"/>
  <c r="AK130" i="2"/>
  <c r="AK112" i="2"/>
  <c r="AK233" i="2"/>
  <c r="AK273" i="2"/>
  <c r="AK199" i="2"/>
  <c r="AK84" i="2"/>
  <c r="AK129" i="2"/>
  <c r="AK192" i="2"/>
  <c r="AK277" i="2"/>
  <c r="AK239" i="2"/>
  <c r="AK147" i="2"/>
  <c r="AK215" i="2"/>
  <c r="AB79" i="2"/>
  <c r="AB234" i="2"/>
  <c r="AB267" i="2"/>
  <c r="AB246" i="2"/>
  <c r="AB193" i="2"/>
  <c r="AB249" i="2"/>
  <c r="AB166" i="2"/>
  <c r="AB256" i="2"/>
  <c r="AB170" i="2"/>
  <c r="AB273" i="2"/>
  <c r="AB191" i="2"/>
  <c r="AB232" i="2"/>
  <c r="AB210" i="2"/>
  <c r="AB149" i="2"/>
  <c r="AB241" i="2"/>
  <c r="AB265" i="2"/>
  <c r="AB137" i="2"/>
  <c r="AB105" i="2"/>
  <c r="AB125" i="2"/>
  <c r="AB90" i="2"/>
  <c r="AB118" i="2"/>
  <c r="AB89" i="2"/>
  <c r="AB229" i="2"/>
  <c r="AB284" i="2"/>
  <c r="AB92" i="2"/>
  <c r="AB261" i="2"/>
  <c r="AB146" i="2"/>
  <c r="AB245" i="2"/>
  <c r="AB153" i="2"/>
  <c r="AB209" i="2"/>
  <c r="AB239" i="2"/>
  <c r="AB230" i="2"/>
  <c r="AB220" i="2"/>
  <c r="AB293" i="2"/>
  <c r="AB158" i="2"/>
  <c r="AB190" i="2"/>
  <c r="AB242" i="2"/>
  <c r="AB295" i="2"/>
  <c r="AB194" i="2"/>
  <c r="AB98" i="2"/>
  <c r="AB192" i="2"/>
  <c r="AB95" i="2"/>
  <c r="AB240" i="2"/>
  <c r="AB215" i="2"/>
  <c r="AB207" i="2"/>
  <c r="AB102" i="2"/>
  <c r="AB174" i="2"/>
  <c r="AB122" i="2"/>
  <c r="AB171" i="2"/>
  <c r="AB130" i="2"/>
  <c r="AB225" i="2"/>
  <c r="AB126" i="2"/>
  <c r="AB208" i="2"/>
  <c r="AB177" i="2"/>
  <c r="AB148" i="2"/>
  <c r="AB186" i="2"/>
  <c r="AB94" i="2"/>
  <c r="AB179" i="2"/>
  <c r="AB157" i="2"/>
  <c r="AB164" i="2"/>
  <c r="AB252" i="2"/>
  <c r="AB259" i="2"/>
  <c r="AB254" i="2"/>
  <c r="AB238" i="2"/>
  <c r="AB282" i="2"/>
  <c r="AB279" i="2"/>
  <c r="AB188" i="2"/>
  <c r="AB213" i="2"/>
  <c r="AB173" i="2"/>
  <c r="AB114" i="2"/>
  <c r="AB285" i="2"/>
  <c r="AB281" i="2"/>
  <c r="AB183" i="2"/>
  <c r="AB278" i="2"/>
  <c r="AB199" i="2"/>
  <c r="AB298" i="2"/>
  <c r="AB286" i="2"/>
  <c r="AB123" i="2"/>
  <c r="AB143" i="2"/>
  <c r="AB206" i="2"/>
  <c r="AB142" i="2"/>
  <c r="AB258" i="2"/>
  <c r="AB202" i="2"/>
  <c r="AB151" i="2"/>
  <c r="AB107" i="2"/>
  <c r="AB187" i="2"/>
  <c r="AB222" i="2"/>
  <c r="AB211" i="2"/>
  <c r="AB197" i="2"/>
  <c r="AB139" i="2"/>
  <c r="AB296" i="2"/>
  <c r="AB159" i="2"/>
  <c r="AB131" i="2"/>
  <c r="AB128" i="2"/>
  <c r="AB271" i="2"/>
  <c r="AB163" i="2"/>
  <c r="AB214" i="2"/>
  <c r="AB100" i="2"/>
  <c r="AB266" i="2"/>
  <c r="AB99" i="2"/>
  <c r="AB257" i="2"/>
  <c r="AB127" i="2"/>
  <c r="AB212" i="2"/>
  <c r="AB217" i="2"/>
  <c r="AB119" i="2"/>
  <c r="AB97" i="2"/>
  <c r="AB132" i="2"/>
  <c r="AB134" i="2"/>
  <c r="AB243" i="2"/>
  <c r="AB219" i="2"/>
  <c r="AB291" i="2"/>
  <c r="AB269" i="2"/>
  <c r="AB182" i="2"/>
  <c r="AB216" i="2"/>
  <c r="AB189" i="2"/>
  <c r="AB277" i="2"/>
  <c r="AB297" i="2"/>
  <c r="AB103" i="2"/>
  <c r="AB262" i="2"/>
  <c r="AB233" i="2"/>
  <c r="AB115" i="2"/>
  <c r="AB255" i="2"/>
  <c r="AB185" i="2"/>
  <c r="AB147" i="2"/>
  <c r="AB221" i="2"/>
  <c r="AB275" i="2"/>
  <c r="AB167" i="2"/>
  <c r="AB178" i="2"/>
  <c r="AB224" i="2"/>
  <c r="AB204" i="2"/>
  <c r="AB248" i="2"/>
  <c r="AB200" i="2"/>
  <c r="AB162" i="2"/>
  <c r="AB96" i="2"/>
  <c r="AB292" i="2"/>
  <c r="AB268" i="2"/>
  <c r="AB91" i="2"/>
  <c r="AB276" i="2"/>
  <c r="AB111" i="2"/>
  <c r="AB294" i="2"/>
  <c r="AB218" i="2"/>
  <c r="AB205" i="2"/>
  <c r="AB274" i="2"/>
  <c r="AB226" i="2"/>
  <c r="AB108" i="2"/>
  <c r="AB117" i="2"/>
  <c r="AB150" i="2"/>
  <c r="AB176" i="2"/>
  <c r="AB270" i="2"/>
  <c r="AB250" i="2"/>
  <c r="AB228" i="2"/>
  <c r="AB104" i="2"/>
  <c r="AB155" i="2"/>
  <c r="AB253" i="2"/>
  <c r="AB161" i="2"/>
  <c r="AB288" i="2"/>
  <c r="AB227" i="2"/>
  <c r="AB144" i="2"/>
  <c r="AB201" i="2"/>
  <c r="AB184" i="2"/>
  <c r="AB133" i="2"/>
  <c r="AB154" i="2"/>
  <c r="AB289" i="2"/>
  <c r="AB87" i="2"/>
  <c r="AB88" i="2"/>
  <c r="AB198" i="2"/>
  <c r="AB235" i="2"/>
  <c r="AB169" i="2"/>
  <c r="AB160" i="2"/>
  <c r="AB181" i="2"/>
  <c r="AB195" i="2"/>
  <c r="AB264" i="2"/>
  <c r="AB121" i="2"/>
  <c r="AB113" i="2"/>
  <c r="AB135" i="2"/>
  <c r="AB129" i="2"/>
  <c r="AB223" i="2"/>
  <c r="AB120" i="2"/>
  <c r="AB116" i="2"/>
  <c r="AB251" i="2"/>
  <c r="AB172" i="2"/>
  <c r="AB180" i="2"/>
  <c r="AB141" i="2"/>
  <c r="AB85" i="2"/>
  <c r="AB247" i="2"/>
  <c r="AB86" i="2"/>
  <c r="AB101" i="2"/>
  <c r="AB112" i="2"/>
  <c r="AB168" i="2"/>
  <c r="AB263" i="2"/>
  <c r="AB152" i="2"/>
  <c r="AB299" i="2"/>
  <c r="AB283" i="2"/>
  <c r="AB138" i="2"/>
  <c r="AB156" i="2"/>
  <c r="AB175" i="2"/>
  <c r="AB110" i="2"/>
  <c r="AB93" i="2"/>
  <c r="AB244" i="2"/>
  <c r="AB280" i="2"/>
  <c r="AB109" i="2"/>
  <c r="AB260" i="2"/>
  <c r="AB236" i="2"/>
  <c r="AB287" i="2"/>
  <c r="AB106" i="2"/>
  <c r="AB231" i="2"/>
  <c r="AB145" i="2"/>
  <c r="AB140" i="2"/>
  <c r="AB165" i="2"/>
  <c r="AB203" i="2"/>
  <c r="AB290" i="2"/>
  <c r="AB272" i="2"/>
  <c r="AB136" i="2"/>
  <c r="AB124" i="2"/>
  <c r="AB196" i="2"/>
  <c r="AB84" i="2"/>
  <c r="AB237" i="2"/>
  <c r="W78" i="2" l="1"/>
  <c r="X78" i="2"/>
  <c r="AF78" i="2"/>
  <c r="T78" i="2"/>
  <c r="P78" i="2"/>
  <c r="AC78" i="2"/>
  <c r="AE78" i="2"/>
  <c r="U78" i="2"/>
  <c r="M78" i="2"/>
  <c r="S78" i="2"/>
  <c r="N78" i="2"/>
  <c r="V78" i="2"/>
  <c r="O78" i="2"/>
  <c r="Q78" i="2"/>
  <c r="G78" i="2"/>
  <c r="L78" i="2"/>
  <c r="Y78" i="2"/>
  <c r="K78" i="2"/>
  <c r="AI78" i="2"/>
  <c r="R78" i="2"/>
  <c r="AB78" i="2"/>
  <c r="Z78" i="2"/>
  <c r="I78" i="2"/>
  <c r="AL78" i="2"/>
  <c r="AQ84" i="2"/>
  <c r="E78" i="2"/>
  <c r="AQ239" i="2"/>
  <c r="AQ117" i="2"/>
  <c r="AQ230" i="2"/>
  <c r="AQ276" i="2"/>
  <c r="AQ284" i="2"/>
  <c r="AQ281" i="2"/>
  <c r="AQ277" i="2"/>
  <c r="AQ177" i="2"/>
  <c r="AQ129" i="2"/>
  <c r="AQ296" i="2"/>
  <c r="AQ273" i="2"/>
  <c r="AQ140" i="2"/>
  <c r="AQ141" i="2"/>
  <c r="AQ208" i="2"/>
  <c r="AQ116" i="2"/>
  <c r="AQ291" i="2"/>
  <c r="AQ199" i="2"/>
  <c r="AQ265" i="2"/>
  <c r="AQ260" i="2"/>
  <c r="AQ205" i="2"/>
  <c r="AQ124" i="2"/>
  <c r="AQ95" i="2"/>
  <c r="AQ206" i="2"/>
  <c r="AQ217" i="2"/>
  <c r="AQ125" i="2"/>
  <c r="AQ191" i="2"/>
  <c r="AQ168" i="2"/>
  <c r="AQ86" i="2"/>
  <c r="AQ201" i="2"/>
  <c r="AQ164" i="2"/>
  <c r="AQ272" i="2"/>
  <c r="AQ203" i="2"/>
  <c r="AQ257" i="2"/>
  <c r="AQ93" i="2"/>
  <c r="AQ186" i="2"/>
  <c r="AQ290" i="2"/>
  <c r="AQ285" i="2"/>
  <c r="AQ215" i="2"/>
  <c r="AQ142" i="2"/>
  <c r="AQ176" i="2"/>
  <c r="AQ194" i="2"/>
  <c r="AQ126" i="2"/>
  <c r="AQ157" i="2"/>
  <c r="AQ101" i="2"/>
  <c r="AQ233" i="2"/>
  <c r="AQ121" i="2"/>
  <c r="AQ269" i="2"/>
  <c r="AQ249" i="2"/>
  <c r="AQ255" i="2"/>
  <c r="AQ138" i="2"/>
  <c r="AQ181" i="2"/>
  <c r="AQ85" i="2"/>
  <c r="AQ88" i="2"/>
  <c r="AM78" i="2"/>
  <c r="H78" i="2"/>
  <c r="F78" i="2"/>
  <c r="AJ78" i="2"/>
  <c r="AQ253" i="2"/>
  <c r="AQ282" i="2"/>
  <c r="AQ173" i="2"/>
  <c r="AQ111" i="2"/>
  <c r="AQ132" i="2"/>
  <c r="AQ105" i="2"/>
  <c r="AQ108" i="2"/>
  <c r="AQ175" i="2"/>
  <c r="AQ267" i="2"/>
  <c r="AQ232" i="2"/>
  <c r="AQ245" i="2"/>
  <c r="AQ227" i="2"/>
  <c r="AQ235" i="2"/>
  <c r="AQ268" i="2"/>
  <c r="AQ156" i="2"/>
  <c r="AQ236" i="2"/>
  <c r="AQ274" i="2"/>
  <c r="AQ221" i="2"/>
  <c r="AQ294" i="2"/>
  <c r="AQ179" i="2"/>
  <c r="AQ180" i="2"/>
  <c r="AQ96" i="2"/>
  <c r="AQ214" i="2"/>
  <c r="AQ259" i="2"/>
  <c r="AQ144" i="2"/>
  <c r="AQ143" i="2"/>
  <c r="AQ299" i="2"/>
  <c r="AQ107" i="2"/>
  <c r="AQ128" i="2"/>
  <c r="AQ210" i="2"/>
  <c r="AQ166" i="2"/>
  <c r="AQ295" i="2"/>
  <c r="AQ279" i="2"/>
  <c r="AQ275" i="2"/>
  <c r="AQ90" i="2"/>
  <c r="AQ139" i="2"/>
  <c r="AQ100" i="2"/>
  <c r="AQ185" i="2"/>
  <c r="AQ252" i="2"/>
  <c r="AQ250" i="2"/>
  <c r="AQ288" i="2"/>
  <c r="AQ231" i="2"/>
  <c r="AQ118" i="2"/>
  <c r="AQ172" i="2"/>
  <c r="AQ149" i="2"/>
  <c r="AQ193" i="2"/>
  <c r="AQ159" i="2"/>
  <c r="AQ258" i="2"/>
  <c r="AQ289" i="2"/>
  <c r="AQ198" i="2"/>
  <c r="AQ127" i="2"/>
  <c r="AQ152" i="2"/>
  <c r="AQ104" i="2"/>
  <c r="AQ224" i="2"/>
  <c r="AG78" i="2"/>
  <c r="AA78" i="2"/>
  <c r="AK78" i="2"/>
  <c r="AQ135" i="2"/>
  <c r="AQ240" i="2"/>
  <c r="AQ195" i="2"/>
  <c r="AQ109" i="2"/>
  <c r="AQ270" i="2"/>
  <c r="AQ151" i="2"/>
  <c r="AQ131" i="2"/>
  <c r="AQ212" i="2"/>
  <c r="AQ297" i="2"/>
  <c r="AQ188" i="2"/>
  <c r="AQ146" i="2"/>
  <c r="AQ103" i="2"/>
  <c r="AQ278" i="2"/>
  <c r="AQ247" i="2"/>
  <c r="AQ262" i="2"/>
  <c r="AQ223" i="2"/>
  <c r="AQ200" i="2"/>
  <c r="AQ145" i="2"/>
  <c r="AQ280" i="2"/>
  <c r="AQ266" i="2"/>
  <c r="AQ91" i="2"/>
  <c r="AQ97" i="2"/>
  <c r="AQ251" i="2"/>
  <c r="AQ183" i="2"/>
  <c r="AQ92" i="2"/>
  <c r="AQ114" i="2"/>
  <c r="AQ271" i="2"/>
  <c r="AQ167" i="2"/>
  <c r="AQ155" i="2"/>
  <c r="AQ190" i="2"/>
  <c r="AQ293" i="2"/>
  <c r="AQ154" i="2"/>
  <c r="AQ174" i="2"/>
  <c r="AQ216" i="2"/>
  <c r="AQ298" i="2"/>
  <c r="AQ162" i="2"/>
  <c r="AQ134" i="2"/>
  <c r="AQ182" i="2"/>
  <c r="AQ99" i="2"/>
  <c r="AQ238" i="2"/>
  <c r="AQ122" i="2"/>
  <c r="AQ171" i="2"/>
  <c r="AQ254" i="2"/>
  <c r="AQ256" i="2"/>
  <c r="AQ204" i="2"/>
  <c r="AQ170" i="2"/>
  <c r="AQ106" i="2"/>
  <c r="AQ136" i="2"/>
  <c r="AQ165" i="2"/>
  <c r="AQ218" i="2"/>
  <c r="AQ120" i="2"/>
  <c r="AQ226" i="2"/>
  <c r="AQ220" i="2"/>
  <c r="AQ98" i="2"/>
  <c r="AD78" i="2"/>
  <c r="J78" i="2"/>
  <c r="AH78" i="2"/>
  <c r="AQ184" i="2"/>
  <c r="AQ160" i="2"/>
  <c r="AQ237" i="2"/>
  <c r="AQ229" i="2"/>
  <c r="AQ242" i="2"/>
  <c r="AQ219" i="2"/>
  <c r="AQ130" i="2"/>
  <c r="AQ202" i="2"/>
  <c r="AQ112" i="2"/>
  <c r="AQ113" i="2"/>
  <c r="AQ133" i="2"/>
  <c r="AQ248" i="2"/>
  <c r="AQ119" i="2"/>
  <c r="AQ213" i="2"/>
  <c r="AQ115" i="2"/>
  <c r="AQ187" i="2"/>
  <c r="AQ196" i="2"/>
  <c r="AQ243" i="2"/>
  <c r="AQ89" i="2"/>
  <c r="AQ287" i="2"/>
  <c r="AQ292" i="2"/>
  <c r="AQ228" i="2"/>
  <c r="AQ234" i="2"/>
  <c r="AQ222" i="2"/>
  <c r="AQ211" i="2"/>
  <c r="AQ123" i="2"/>
  <c r="AQ283" i="2"/>
  <c r="AQ148" i="2"/>
  <c r="AQ209" i="2"/>
  <c r="AQ87" i="2"/>
  <c r="AQ197" i="2"/>
  <c r="AQ163" i="2"/>
  <c r="AQ158" i="2"/>
  <c r="AQ189" i="2"/>
  <c r="AQ261" i="2"/>
  <c r="AQ264" i="2"/>
  <c r="AQ147" i="2"/>
  <c r="AQ192" i="2"/>
  <c r="AQ150" i="2"/>
  <c r="AQ246" i="2"/>
  <c r="AQ263" i="2"/>
  <c r="AQ94" i="2"/>
  <c r="AQ178" i="2"/>
  <c r="AQ110" i="2"/>
  <c r="AQ137" i="2"/>
  <c r="AQ225" i="2"/>
  <c r="AQ102" i="2"/>
  <c r="AQ153" i="2"/>
  <c r="AQ244" i="2"/>
  <c r="AQ241" i="2"/>
  <c r="AQ286" i="2"/>
  <c r="AQ161" i="2"/>
  <c r="AQ169" i="2"/>
  <c r="AQ207" i="2"/>
  <c r="W77" i="2"/>
  <c r="P77" i="2"/>
  <c r="M77" i="2"/>
  <c r="O77" i="2"/>
  <c r="Y77" i="2"/>
  <c r="AB77" i="2"/>
  <c r="AR84" i="2"/>
  <c r="AR230" i="2"/>
  <c r="AR277" i="2"/>
  <c r="AR273" i="2"/>
  <c r="AR116" i="2"/>
  <c r="AR260" i="2"/>
  <c r="AR206" i="2"/>
  <c r="AR168" i="2"/>
  <c r="AR272" i="2"/>
  <c r="AR186" i="2"/>
  <c r="AR142" i="2"/>
  <c r="AR157" i="2"/>
  <c r="AR269" i="2"/>
  <c r="AR181" i="2"/>
  <c r="H77" i="2"/>
  <c r="AR282" i="2"/>
  <c r="AR105" i="2"/>
  <c r="AR232" i="2"/>
  <c r="AR268" i="2"/>
  <c r="AR221" i="2"/>
  <c r="AR96" i="2"/>
  <c r="AR143" i="2"/>
  <c r="AR210" i="2"/>
  <c r="AR275" i="2"/>
  <c r="AR185" i="2"/>
  <c r="AR231" i="2"/>
  <c r="AR193" i="2"/>
  <c r="AR198" i="2"/>
  <c r="AR224" i="2"/>
  <c r="AR135" i="2"/>
  <c r="AR270" i="2"/>
  <c r="AR297" i="2"/>
  <c r="AR278" i="2"/>
  <c r="AR200" i="2"/>
  <c r="AR91" i="2"/>
  <c r="AR92" i="2"/>
  <c r="AR155" i="2"/>
  <c r="AR174" i="2"/>
  <c r="AR134" i="2"/>
  <c r="AR122" i="2"/>
  <c r="AR204" i="2"/>
  <c r="AR165" i="2"/>
  <c r="AR220" i="2"/>
  <c r="AH77" i="2"/>
  <c r="AR229" i="2"/>
  <c r="AR202" i="2"/>
  <c r="AR248" i="2"/>
  <c r="AR187" i="2"/>
  <c r="AR287" i="2"/>
  <c r="AR222" i="2"/>
  <c r="AR148" i="2"/>
  <c r="AR163" i="2"/>
  <c r="AR264" i="2"/>
  <c r="AR246" i="2"/>
  <c r="AR110" i="2"/>
  <c r="AR153" i="2"/>
  <c r="AR161" i="2"/>
  <c r="AR209" i="2"/>
  <c r="AR147" i="2"/>
  <c r="AR137" i="2"/>
  <c r="AR169" i="2"/>
  <c r="AR189" i="2"/>
  <c r="AR241" i="2"/>
  <c r="X77" i="2"/>
  <c r="AC77" i="2"/>
  <c r="S77" i="2"/>
  <c r="Q77" i="2"/>
  <c r="K77" i="2"/>
  <c r="Z77" i="2"/>
  <c r="E77" i="2"/>
  <c r="AR276" i="2"/>
  <c r="AR177" i="2"/>
  <c r="AR140" i="2"/>
  <c r="AR291" i="2"/>
  <c r="AR205" i="2"/>
  <c r="AR217" i="2"/>
  <c r="AR86" i="2"/>
  <c r="AR203" i="2"/>
  <c r="AR290" i="2"/>
  <c r="AR176" i="2"/>
  <c r="AR101" i="2"/>
  <c r="AR249" i="2"/>
  <c r="AR85" i="2"/>
  <c r="F77" i="2"/>
  <c r="AR173" i="2"/>
  <c r="AR108" i="2"/>
  <c r="AR245" i="2"/>
  <c r="AR156" i="2"/>
  <c r="AR294" i="2"/>
  <c r="AR214" i="2"/>
  <c r="AR299" i="2"/>
  <c r="AR166" i="2"/>
  <c r="AR90" i="2"/>
  <c r="AR252" i="2"/>
  <c r="AR118" i="2"/>
  <c r="AR159" i="2"/>
  <c r="AR127" i="2"/>
  <c r="AG77" i="2"/>
  <c r="AR240" i="2"/>
  <c r="AR151" i="2"/>
  <c r="AR188" i="2"/>
  <c r="AR247" i="2"/>
  <c r="AR145" i="2"/>
  <c r="AR97" i="2"/>
  <c r="AR114" i="2"/>
  <c r="AR190" i="2"/>
  <c r="AR216" i="2"/>
  <c r="AR182" i="2"/>
  <c r="AR171" i="2"/>
  <c r="AR170" i="2"/>
  <c r="AR218" i="2"/>
  <c r="AR98" i="2"/>
  <c r="AR184" i="2"/>
  <c r="AR242" i="2"/>
  <c r="AR112" i="2"/>
  <c r="AR119" i="2"/>
  <c r="AR196" i="2"/>
  <c r="AR292" i="2"/>
  <c r="AR211" i="2"/>
  <c r="AR158" i="2"/>
  <c r="AR263" i="2"/>
  <c r="AR244" i="2"/>
  <c r="AR192" i="2"/>
  <c r="AR207" i="2"/>
  <c r="AF77" i="2"/>
  <c r="AE77" i="2"/>
  <c r="N77" i="2"/>
  <c r="G77" i="2"/>
  <c r="AI77" i="2"/>
  <c r="I77" i="2"/>
  <c r="AR239" i="2"/>
  <c r="AR284" i="2"/>
  <c r="AR129" i="2"/>
  <c r="AR141" i="2"/>
  <c r="AR199" i="2"/>
  <c r="AR124" i="2"/>
  <c r="AR125" i="2"/>
  <c r="AR201" i="2"/>
  <c r="AR257" i="2"/>
  <c r="AR285" i="2"/>
  <c r="AR194" i="2"/>
  <c r="AR233" i="2"/>
  <c r="AR255" i="2"/>
  <c r="AR88" i="2"/>
  <c r="AJ77" i="2"/>
  <c r="AR111" i="2"/>
  <c r="AR175" i="2"/>
  <c r="AR227" i="2"/>
  <c r="AR236" i="2"/>
  <c r="AR179" i="2"/>
  <c r="AR259" i="2"/>
  <c r="AR107" i="2"/>
  <c r="AR295" i="2"/>
  <c r="AR139" i="2"/>
  <c r="AR250" i="2"/>
  <c r="AR172" i="2"/>
  <c r="AR258" i="2"/>
  <c r="AR152" i="2"/>
  <c r="AA77" i="2"/>
  <c r="AR195" i="2"/>
  <c r="AR131" i="2"/>
  <c r="AR146" i="2"/>
  <c r="AR262" i="2"/>
  <c r="AR280" i="2"/>
  <c r="AR251" i="2"/>
  <c r="AR271" i="2"/>
  <c r="AR293" i="2"/>
  <c r="AR298" i="2"/>
  <c r="AR99" i="2"/>
  <c r="AR254" i="2"/>
  <c r="AR106" i="2"/>
  <c r="AR120" i="2"/>
  <c r="AD77" i="2"/>
  <c r="AR160" i="2"/>
  <c r="AR219" i="2"/>
  <c r="AR113" i="2"/>
  <c r="AR213" i="2"/>
  <c r="AR243" i="2"/>
  <c r="AR228" i="2"/>
  <c r="AR87" i="2"/>
  <c r="AR94" i="2"/>
  <c r="T77" i="2"/>
  <c r="U77" i="2"/>
  <c r="V77" i="2"/>
  <c r="L77" i="2"/>
  <c r="R77" i="2"/>
  <c r="AL77" i="2"/>
  <c r="AR117" i="2"/>
  <c r="AR281" i="2"/>
  <c r="AR296" i="2"/>
  <c r="AR208" i="2"/>
  <c r="AR265" i="2"/>
  <c r="AR95" i="2"/>
  <c r="AR191" i="2"/>
  <c r="AR164" i="2"/>
  <c r="AR93" i="2"/>
  <c r="AR215" i="2"/>
  <c r="AR126" i="2"/>
  <c r="AR121" i="2"/>
  <c r="AR138" i="2"/>
  <c r="AM77" i="2"/>
  <c r="AR253" i="2"/>
  <c r="AR132" i="2"/>
  <c r="AR267" i="2"/>
  <c r="AR235" i="2"/>
  <c r="AR274" i="2"/>
  <c r="AR180" i="2"/>
  <c r="AR144" i="2"/>
  <c r="AR128" i="2"/>
  <c r="AR279" i="2"/>
  <c r="AR100" i="2"/>
  <c r="AR288" i="2"/>
  <c r="AR149" i="2"/>
  <c r="AR289" i="2"/>
  <c r="AR104" i="2"/>
  <c r="AK77" i="2"/>
  <c r="AR109" i="2"/>
  <c r="AR212" i="2"/>
  <c r="AR103" i="2"/>
  <c r="AR223" i="2"/>
  <c r="AR266" i="2"/>
  <c r="AR183" i="2"/>
  <c r="AR167" i="2"/>
  <c r="AR154" i="2"/>
  <c r="AR162" i="2"/>
  <c r="AR238" i="2"/>
  <c r="AR256" i="2"/>
  <c r="AR136" i="2"/>
  <c r="AR226" i="2"/>
  <c r="J77" i="2"/>
  <c r="AR237" i="2"/>
  <c r="AR130" i="2"/>
  <c r="AR133" i="2"/>
  <c r="AR115" i="2"/>
  <c r="AR89" i="2"/>
  <c r="AR234" i="2"/>
  <c r="AR283" i="2"/>
  <c r="AR197" i="2"/>
  <c r="AR261" i="2"/>
  <c r="AR150" i="2"/>
  <c r="AR178" i="2"/>
  <c r="AR102" i="2"/>
  <c r="AR286" i="2"/>
  <c r="AR123" i="2"/>
  <c r="AR22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André Fernando Oliveira</author>
    <author>Usuario</author>
  </authors>
  <commentList>
    <comment ref="B1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Desenvolvido por André Fernando Oliveira (2016)
LaQUA - Depto Química - Universidade Federal de Viçosa
Qualquer dúvida/comentário/"bug", contate-me: andref.oliveira@ufv.br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B4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df = N - Ncoef
N coef inclui o termo constante</t>
        </r>
      </text>
    </comment>
    <comment ref="U5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André Fernando Oliveira:</t>
        </r>
        <r>
          <rPr>
            <sz val="9"/>
            <color indexed="81"/>
            <rFont val="Segoe UI"/>
            <family val="2"/>
          </rPr>
          <t xml:space="preserve">
Estimativa do Desvio padrão dos resíduos</t>
        </r>
      </text>
    </comment>
  </commentList>
</comments>
</file>

<file path=xl/sharedStrings.xml><?xml version="1.0" encoding="utf-8"?>
<sst xmlns="http://schemas.openxmlformats.org/spreadsheetml/2006/main" count="118" uniqueCount="88">
  <si>
    <t>A</t>
  </si>
  <si>
    <t>pH</t>
  </si>
  <si>
    <t>B</t>
  </si>
  <si>
    <t>AvsB</t>
  </si>
  <si>
    <t>Resposta Máxima=0 Minima =1</t>
  </si>
  <si>
    <t>Resp Max=1 Min = 0</t>
  </si>
  <si>
    <t>valor</t>
  </si>
  <si>
    <t>nome</t>
  </si>
  <si>
    <t>posição</t>
  </si>
  <si>
    <t>CONSTANTE</t>
  </si>
  <si>
    <t xml:space="preserve"> A*B</t>
  </si>
  <si>
    <t>A^2</t>
  </si>
  <si>
    <t>B^2</t>
  </si>
  <si>
    <t>nº colunas</t>
  </si>
  <si>
    <t>coluna max</t>
  </si>
  <si>
    <t>nº parametros</t>
  </si>
  <si>
    <t>resíduo</t>
  </si>
  <si>
    <t>Y estimado</t>
  </si>
  <si>
    <t>experimentos</t>
  </si>
  <si>
    <t>ordem</t>
  </si>
  <si>
    <t>ensaio</t>
  </si>
  <si>
    <t>RESPOSTA</t>
  </si>
  <si>
    <t>status</t>
  </si>
  <si>
    <t>resposta</t>
  </si>
  <si>
    <t>Status coluna</t>
  </si>
  <si>
    <t>Valores  experimentais</t>
  </si>
  <si>
    <t>MATRIZ DOEHLERT</t>
  </si>
  <si>
    <t xml:space="preserve">alfa </t>
  </si>
  <si>
    <t>df</t>
  </si>
  <si>
    <t>N</t>
  </si>
  <si>
    <t>tcritico</t>
  </si>
  <si>
    <t xml:space="preserve">t </t>
  </si>
  <si>
    <t>a9</t>
  </si>
  <si>
    <t>a8</t>
  </si>
  <si>
    <t>a7</t>
  </si>
  <si>
    <t>a3</t>
  </si>
  <si>
    <t>a2</t>
  </si>
  <si>
    <t>a1</t>
  </si>
  <si>
    <t>t calc</t>
  </si>
  <si>
    <t>p-value</t>
  </si>
  <si>
    <t>VALORES</t>
  </si>
  <si>
    <t>CODE</t>
  </si>
  <si>
    <t>s</t>
  </si>
  <si>
    <t>V=Incl*C +cte</t>
  </si>
  <si>
    <t>coeficiente</t>
  </si>
  <si>
    <t>CTE</t>
  </si>
  <si>
    <t xml:space="preserve">INCLINAÇÃO </t>
  </si>
  <si>
    <t>máximo</t>
  </si>
  <si>
    <t>alfa</t>
  </si>
  <si>
    <t>coluna final</t>
  </si>
  <si>
    <t>mínimo</t>
  </si>
  <si>
    <t>N coef</t>
  </si>
  <si>
    <t>s resíduo</t>
  </si>
  <si>
    <t>MAIOR VALOR (V+)</t>
  </si>
  <si>
    <t>coluna inicial</t>
  </si>
  <si>
    <t>%rsd</t>
  </si>
  <si>
    <t>N9 ajustado</t>
  </si>
  <si>
    <t>MENOR  VALOR (V-)</t>
  </si>
  <si>
    <t>linha final</t>
  </si>
  <si>
    <t>sd</t>
  </si>
  <si>
    <t>R2 ajustado</t>
  </si>
  <si>
    <t>linha inicial</t>
  </si>
  <si>
    <t>média</t>
  </si>
  <si>
    <t>t crítico</t>
  </si>
  <si>
    <t>R2</t>
  </si>
  <si>
    <t>variável B</t>
  </si>
  <si>
    <t>variável A</t>
  </si>
  <si>
    <t>Faixa de Dados</t>
  </si>
  <si>
    <t>TRATAMENTO DOS DADOS</t>
  </si>
  <si>
    <t>Projeto Experimentos</t>
  </si>
  <si>
    <t>DOEHLERT  - 2 variáveis</t>
  </si>
  <si>
    <t>resíduo normalizado</t>
  </si>
  <si>
    <t>Code A</t>
  </si>
  <si>
    <t>Code B</t>
  </si>
  <si>
    <t>VALORES SUGERIDOS</t>
  </si>
  <si>
    <t>Condição ótima: (1) máx; (0) mín-</t>
  </si>
  <si>
    <t>Valor:</t>
  </si>
  <si>
    <t>Codes Experimentais</t>
  </si>
  <si>
    <t>s (resíduo)</t>
  </si>
  <si>
    <t>Resultados dos Experimentos</t>
  </si>
  <si>
    <t>modelo de Regressão múltipla</t>
  </si>
  <si>
    <t>NOME VARIÁVEL</t>
  </si>
  <si>
    <t>Valor Variável = inclinação x Code + CTE</t>
  </si>
  <si>
    <t>Células em Cinza - Preencher com dados</t>
  </si>
  <si>
    <t>code A</t>
  </si>
  <si>
    <t>A : valor</t>
  </si>
  <si>
    <t>code menor (C-)</t>
  </si>
  <si>
    <t>Code maior (C+)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</si>
</sst>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"/>
    <numFmt numFmtId="166" formatCode="0.000"/>
    <numFmt numFmtId="167" formatCode="0.0E+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Arial Rounded MT Bold"/>
      <family val="2"/>
    </font>
    <font>
      <sz val="18"/>
      <color theme="1"/>
      <name val="Arial Rounded MT Bold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6"/>
      <color theme="1"/>
      <name val="Arial Rounded MT Bold"/>
      <family val="2"/>
    </font>
    <font>
      <sz val="16"/>
      <color rgb="FFFF0000"/>
      <name val="Arial Rounded MT Bold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0">
    <xf numFmtId="0" fontId="0" fillId="0" borderId="0" xfId="0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0" fontId="3" fillId="0" borderId="0" xfId="0" applyFont="1"/>
    <xf numFmtId="165" fontId="0" fillId="0" borderId="0" xfId="0" applyNumberFormat="1" applyBorder="1"/>
    <xf numFmtId="0" fontId="3" fillId="0" borderId="0" xfId="0" applyFont="1" applyFill="1" applyBorder="1"/>
    <xf numFmtId="0" fontId="5" fillId="0" borderId="0" xfId="0" applyFont="1" applyFill="1" applyBorder="1"/>
    <xf numFmtId="0" fontId="5" fillId="0" borderId="0" xfId="0" applyFont="1" applyBorder="1"/>
    <xf numFmtId="166" fontId="0" fillId="0" borderId="0" xfId="0" applyNumberFormat="1"/>
    <xf numFmtId="2" fontId="4" fillId="0" borderId="0" xfId="0" applyNumberFormat="1" applyFont="1" applyBorder="1"/>
    <xf numFmtId="2" fontId="0" fillId="0" borderId="0" xfId="0" applyNumberFormat="1" applyBorder="1"/>
    <xf numFmtId="2" fontId="3" fillId="0" borderId="0" xfId="0" applyNumberFormat="1" applyFont="1" applyBorder="1"/>
    <xf numFmtId="2" fontId="3" fillId="0" borderId="0" xfId="0" applyNumberFormat="1" applyFont="1" applyFill="1" applyBorder="1"/>
    <xf numFmtId="2" fontId="2" fillId="0" borderId="0" xfId="0" applyNumberFormat="1" applyFont="1" applyBorder="1"/>
    <xf numFmtId="2" fontId="0" fillId="0" borderId="0" xfId="0" applyNumberFormat="1" applyBorder="1" applyAlignment="1">
      <alignment horizontal="right"/>
    </xf>
    <xf numFmtId="1" fontId="0" fillId="0" borderId="0" xfId="0" applyNumberFormat="1" applyBorder="1" applyAlignment="1">
      <alignment horizontal="right"/>
    </xf>
    <xf numFmtId="0" fontId="0" fillId="0" borderId="0" xfId="0" applyFont="1" applyFill="1" applyBorder="1"/>
    <xf numFmtId="0" fontId="0" fillId="0" borderId="0" xfId="0" applyFont="1" applyBorder="1"/>
    <xf numFmtId="166" fontId="0" fillId="3" borderId="9" xfId="0" applyNumberFormat="1" applyFill="1" applyBorder="1"/>
    <xf numFmtId="2" fontId="0" fillId="4" borderId="0" xfId="0" applyNumberFormat="1" applyFill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4" borderId="0" xfId="0" applyFill="1"/>
    <xf numFmtId="0" fontId="0" fillId="0" borderId="13" xfId="0" applyFill="1" applyBorder="1"/>
    <xf numFmtId="0" fontId="0" fillId="0" borderId="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9" xfId="0" applyBorder="1"/>
    <xf numFmtId="0" fontId="0" fillId="0" borderId="17" xfId="0" applyBorder="1"/>
    <xf numFmtId="0" fontId="0" fillId="0" borderId="0" xfId="0" applyFill="1"/>
    <xf numFmtId="2" fontId="0" fillId="0" borderId="1" xfId="0" applyNumberFormat="1" applyBorder="1"/>
    <xf numFmtId="2" fontId="0" fillId="0" borderId="2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Fill="1" applyBorder="1"/>
    <xf numFmtId="166" fontId="0" fillId="0" borderId="0" xfId="0" applyNumberFormat="1" applyFill="1" applyBorder="1"/>
    <xf numFmtId="164" fontId="0" fillId="2" borderId="18" xfId="0" applyNumberFormat="1" applyFill="1" applyBorder="1"/>
    <xf numFmtId="164" fontId="3" fillId="0" borderId="19" xfId="0" applyNumberFormat="1" applyFont="1" applyBorder="1"/>
    <xf numFmtId="0" fontId="0" fillId="0" borderId="24" xfId="0" applyBorder="1"/>
    <xf numFmtId="2" fontId="0" fillId="0" borderId="0" xfId="0" applyNumberFormat="1" applyFill="1" applyBorder="1"/>
    <xf numFmtId="2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166" fontId="8" fillId="0" borderId="0" xfId="0" applyNumberFormat="1" applyFont="1" applyFill="1" applyBorder="1"/>
    <xf numFmtId="166" fontId="3" fillId="0" borderId="23" xfId="0" applyNumberFormat="1" applyFont="1" applyBorder="1"/>
    <xf numFmtId="166" fontId="9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1" fontId="0" fillId="0" borderId="0" xfId="0" applyNumberFormat="1" applyFill="1" applyBorder="1" applyAlignment="1">
      <alignment horizontal="right"/>
    </xf>
    <xf numFmtId="0" fontId="0" fillId="0" borderId="26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2" fontId="0" fillId="0" borderId="27" xfId="0" applyNumberFormat="1" applyFill="1" applyBorder="1" applyAlignment="1">
      <alignment horizontal="center"/>
    </xf>
    <xf numFmtId="2" fontId="0" fillId="0" borderId="0" xfId="0" applyNumberFormat="1" applyFill="1" applyBorder="1" applyAlignment="1">
      <alignment horizontal="right"/>
    </xf>
    <xf numFmtId="166" fontId="8" fillId="0" borderId="28" xfId="0" applyNumberFormat="1" applyFont="1" applyFill="1" applyBorder="1"/>
    <xf numFmtId="0" fontId="0" fillId="0" borderId="28" xfId="0" applyFill="1" applyBorder="1"/>
    <xf numFmtId="165" fontId="3" fillId="0" borderId="0" xfId="0" applyNumberFormat="1" applyFont="1" applyFill="1" applyBorder="1" applyAlignment="1">
      <alignment horizontal="center"/>
    </xf>
    <xf numFmtId="166" fontId="3" fillId="0" borderId="31" xfId="0" applyNumberFormat="1" applyFont="1" applyBorder="1"/>
    <xf numFmtId="164" fontId="3" fillId="0" borderId="32" xfId="0" applyNumberFormat="1" applyFont="1" applyBorder="1"/>
    <xf numFmtId="0" fontId="0" fillId="0" borderId="30" xfId="0" applyBorder="1"/>
    <xf numFmtId="166" fontId="6" fillId="0" borderId="0" xfId="0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3" xfId="0" applyBorder="1" applyAlignment="1">
      <alignment horizontal="left"/>
    </xf>
    <xf numFmtId="0" fontId="0" fillId="0" borderId="29" xfId="0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1" fontId="3" fillId="0" borderId="34" xfId="0" applyNumberFormat="1" applyFont="1" applyFill="1" applyBorder="1" applyAlignment="1">
      <alignment horizontal="center"/>
    </xf>
    <xf numFmtId="1" fontId="3" fillId="0" borderId="35" xfId="0" applyNumberFormat="1" applyFont="1" applyFill="1" applyBorder="1"/>
    <xf numFmtId="2" fontId="3" fillId="0" borderId="29" xfId="0" applyNumberFormat="1" applyFont="1" applyFill="1" applyBorder="1" applyAlignment="1">
      <alignment horizontal="center"/>
    </xf>
    <xf numFmtId="2" fontId="0" fillId="0" borderId="4" xfId="0" applyNumberFormat="1" applyBorder="1"/>
    <xf numFmtId="0" fontId="0" fillId="0" borderId="36" xfId="0" applyBorder="1"/>
    <xf numFmtId="0" fontId="0" fillId="0" borderId="35" xfId="0" applyBorder="1"/>
    <xf numFmtId="2" fontId="11" fillId="0" borderId="0" xfId="0" applyNumberFormat="1" applyFont="1" applyFill="1" applyBorder="1" applyAlignment="1">
      <alignment horizontal="center"/>
    </xf>
    <xf numFmtId="2" fontId="11" fillId="0" borderId="0" xfId="0" applyNumberFormat="1" applyFont="1" applyFill="1" applyBorder="1" applyAlignment="1">
      <alignment horizontal="left"/>
    </xf>
    <xf numFmtId="0" fontId="3" fillId="0" borderId="0" xfId="0" applyFont="1" applyBorder="1"/>
    <xf numFmtId="2" fontId="11" fillId="0" borderId="17" xfId="0" applyNumberFormat="1" applyFont="1" applyFill="1" applyBorder="1" applyAlignment="1">
      <alignment horizontal="center"/>
    </xf>
    <xf numFmtId="2" fontId="11" fillId="0" borderId="3" xfId="0" applyNumberFormat="1" applyFont="1" applyFill="1" applyBorder="1" applyAlignment="1">
      <alignment horizontal="left"/>
    </xf>
    <xf numFmtId="0" fontId="3" fillId="0" borderId="37" xfId="0" applyFont="1" applyFill="1" applyBorder="1" applyAlignment="1">
      <alignment horizontal="center"/>
    </xf>
    <xf numFmtId="2" fontId="3" fillId="0" borderId="34" xfId="0" applyNumberFormat="1" applyFont="1" applyFill="1" applyBorder="1"/>
    <xf numFmtId="0" fontId="3" fillId="0" borderId="34" xfId="0" applyFont="1" applyBorder="1"/>
    <xf numFmtId="0" fontId="3" fillId="0" borderId="35" xfId="0" applyFont="1" applyBorder="1"/>
    <xf numFmtId="0" fontId="0" fillId="2" borderId="36" xfId="0" applyFill="1" applyBorder="1"/>
    <xf numFmtId="1" fontId="0" fillId="0" borderId="36" xfId="0" applyNumberFormat="1" applyBorder="1"/>
    <xf numFmtId="0" fontId="0" fillId="0" borderId="34" xfId="0" applyBorder="1"/>
    <xf numFmtId="166" fontId="0" fillId="0" borderId="36" xfId="0" applyNumberFormat="1" applyBorder="1"/>
    <xf numFmtId="0" fontId="3" fillId="0" borderId="6" xfId="0" applyFont="1" applyFill="1" applyBorder="1"/>
    <xf numFmtId="0" fontId="3" fillId="2" borderId="35" xfId="0" quotePrefix="1" applyFont="1" applyFill="1" applyBorder="1"/>
    <xf numFmtId="164" fontId="0" fillId="0" borderId="4" xfId="0" applyNumberFormat="1" applyBorder="1"/>
    <xf numFmtId="164" fontId="0" fillId="0" borderId="5" xfId="0" applyNumberFormat="1" applyBorder="1"/>
    <xf numFmtId="165" fontId="0" fillId="0" borderId="0" xfId="0" applyNumberFormat="1" applyFill="1" applyBorder="1"/>
    <xf numFmtId="0" fontId="9" fillId="0" borderId="0" xfId="0" applyFont="1"/>
    <xf numFmtId="166" fontId="7" fillId="0" borderId="0" xfId="0" applyNumberFormat="1" applyFont="1" applyBorder="1"/>
    <xf numFmtId="166" fontId="7" fillId="0" borderId="4" xfId="0" applyNumberFormat="1" applyFont="1" applyBorder="1"/>
    <xf numFmtId="166" fontId="7" fillId="0" borderId="5" xfId="0" applyNumberFormat="1" applyFont="1" applyBorder="1"/>
    <xf numFmtId="166" fontId="0" fillId="0" borderId="5" xfId="0" applyNumberFormat="1" applyBorder="1"/>
    <xf numFmtId="3" fontId="0" fillId="0" borderId="0" xfId="0" applyNumberFormat="1" applyBorder="1"/>
    <xf numFmtId="0" fontId="12" fillId="0" borderId="0" xfId="0" applyFont="1" applyBorder="1" applyAlignment="1">
      <alignment horizontal="center" vertical="center" wrapText="1"/>
    </xf>
    <xf numFmtId="0" fontId="9" fillId="0" borderId="0" xfId="0" applyFont="1" applyBorder="1"/>
    <xf numFmtId="0" fontId="9" fillId="0" borderId="1" xfId="0" applyFont="1" applyBorder="1"/>
    <xf numFmtId="0" fontId="9" fillId="0" borderId="2" xfId="0" applyFont="1" applyBorder="1"/>
    <xf numFmtId="0" fontId="7" fillId="0" borderId="2" xfId="0" applyFont="1" applyBorder="1"/>
    <xf numFmtId="0" fontId="7" fillId="0" borderId="3" xfId="0" applyFont="1" applyBorder="1"/>
    <xf numFmtId="0" fontId="9" fillId="0" borderId="0" xfId="0" applyFont="1" applyFill="1" applyBorder="1"/>
    <xf numFmtId="0" fontId="0" fillId="0" borderId="1" xfId="0" applyFill="1" applyBorder="1"/>
    <xf numFmtId="0" fontId="0" fillId="0" borderId="2" xfId="0" applyFill="1" applyBorder="1"/>
    <xf numFmtId="0" fontId="0" fillId="0" borderId="3" xfId="0" applyFill="1" applyBorder="1"/>
    <xf numFmtId="0" fontId="3" fillId="0" borderId="3" xfId="0" applyFont="1" applyFill="1" applyBorder="1" applyAlignment="1">
      <alignment horizontal="center"/>
    </xf>
    <xf numFmtId="164" fontId="0" fillId="0" borderId="20" xfId="0" applyNumberFormat="1" applyBorder="1"/>
    <xf numFmtId="166" fontId="3" fillId="0" borderId="20" xfId="0" applyNumberFormat="1" applyFont="1" applyBorder="1"/>
    <xf numFmtId="164" fontId="3" fillId="0" borderId="21" xfId="0" applyNumberFormat="1" applyFont="1" applyBorder="1"/>
    <xf numFmtId="2" fontId="0" fillId="5" borderId="27" xfId="0" applyNumberFormat="1" applyFill="1" applyBorder="1" applyAlignment="1">
      <alignment horizontal="center"/>
    </xf>
    <xf numFmtId="0" fontId="9" fillId="0" borderId="4" xfId="0" applyFont="1" applyBorder="1"/>
    <xf numFmtId="0" fontId="7" fillId="0" borderId="5" xfId="0" applyFont="1" applyBorder="1"/>
    <xf numFmtId="166" fontId="0" fillId="0" borderId="0" xfId="0" applyNumberFormat="1" applyFill="1" applyBorder="1" applyAlignment="1">
      <alignment horizontal="center"/>
    </xf>
    <xf numFmtId="166" fontId="0" fillId="0" borderId="4" xfId="0" applyNumberFormat="1" applyFill="1" applyBorder="1" applyAlignment="1">
      <alignment horizontal="center"/>
    </xf>
    <xf numFmtId="166" fontId="0" fillId="0" borderId="5" xfId="0" applyNumberForma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164" fontId="0" fillId="0" borderId="23" xfId="0" applyNumberFormat="1" applyBorder="1"/>
    <xf numFmtId="165" fontId="0" fillId="5" borderId="0" xfId="0" applyNumberFormat="1" applyFill="1" applyBorder="1"/>
    <xf numFmtId="165" fontId="0" fillId="0" borderId="5" xfId="0" applyNumberFormat="1" applyBorder="1"/>
    <xf numFmtId="165" fontId="13" fillId="0" borderId="4" xfId="0" applyNumberFormat="1" applyFont="1" applyBorder="1"/>
    <xf numFmtId="165" fontId="13" fillId="0" borderId="0" xfId="0" applyNumberFormat="1" applyFont="1" applyBorder="1"/>
    <xf numFmtId="165" fontId="13" fillId="0" borderId="5" xfId="0" applyNumberFormat="1" applyFont="1" applyBorder="1"/>
    <xf numFmtId="166" fontId="0" fillId="0" borderId="4" xfId="0" applyNumberFormat="1" applyFill="1" applyBorder="1"/>
    <xf numFmtId="166" fontId="0" fillId="0" borderId="0" xfId="0" applyNumberFormat="1" applyBorder="1"/>
    <xf numFmtId="0" fontId="14" fillId="0" borderId="0" xfId="0" applyFont="1" applyFill="1" applyBorder="1"/>
    <xf numFmtId="0" fontId="0" fillId="0" borderId="4" xfId="0" applyFill="1" applyBorder="1"/>
    <xf numFmtId="2" fontId="3" fillId="0" borderId="5" xfId="0" applyNumberFormat="1" applyFont="1" applyFill="1" applyBorder="1" applyAlignment="1">
      <alignment horizontal="center"/>
    </xf>
    <xf numFmtId="0" fontId="15" fillId="0" borderId="1" xfId="0" applyFont="1" applyBorder="1"/>
    <xf numFmtId="164" fontId="15" fillId="0" borderId="3" xfId="0" applyNumberFormat="1" applyFont="1" applyBorder="1"/>
    <xf numFmtId="0" fontId="15" fillId="0" borderId="2" xfId="0" applyFont="1" applyBorder="1"/>
    <xf numFmtId="0" fontId="15" fillId="0" borderId="3" xfId="0" applyFont="1" applyBorder="1"/>
    <xf numFmtId="166" fontId="8" fillId="0" borderId="38" xfId="0" applyNumberFormat="1" applyFont="1" applyFill="1" applyBorder="1"/>
    <xf numFmtId="166" fontId="3" fillId="0" borderId="0" xfId="0" applyNumberFormat="1" applyFont="1" applyFill="1" applyBorder="1"/>
    <xf numFmtId="166" fontId="3" fillId="6" borderId="4" xfId="0" applyNumberFormat="1" applyFont="1" applyFill="1" applyBorder="1"/>
    <xf numFmtId="166" fontId="3" fillId="6" borderId="0" xfId="0" applyNumberFormat="1" applyFont="1" applyFill="1" applyBorder="1"/>
    <xf numFmtId="166" fontId="3" fillId="6" borderId="5" xfId="0" applyNumberFormat="1" applyFont="1" applyFill="1" applyBorder="1"/>
    <xf numFmtId="0" fontId="3" fillId="0" borderId="0" xfId="0" applyFont="1" applyBorder="1" applyAlignment="1">
      <alignment horizontal="center"/>
    </xf>
    <xf numFmtId="2" fontId="16" fillId="0" borderId="35" xfId="0" applyNumberFormat="1" applyFont="1" applyFill="1" applyBorder="1" applyAlignment="1">
      <alignment horizontal="center"/>
    </xf>
    <xf numFmtId="0" fontId="15" fillId="0" borderId="6" xfId="0" applyFont="1" applyBorder="1"/>
    <xf numFmtId="0" fontId="15" fillId="0" borderId="8" xfId="0" applyFont="1" applyBorder="1"/>
    <xf numFmtId="0" fontId="15" fillId="0" borderId="7" xfId="0" applyFont="1" applyBorder="1"/>
    <xf numFmtId="1" fontId="3" fillId="0" borderId="0" xfId="0" applyNumberFormat="1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27" xfId="0" applyFill="1" applyBorder="1"/>
    <xf numFmtId="0" fontId="0" fillId="0" borderId="5" xfId="0" applyFill="1" applyBorder="1"/>
    <xf numFmtId="0" fontId="0" fillId="0" borderId="39" xfId="0" applyBorder="1"/>
    <xf numFmtId="4" fontId="0" fillId="0" borderId="0" xfId="0" applyNumberFormat="1" applyFill="1" applyBorder="1"/>
    <xf numFmtId="164" fontId="9" fillId="0" borderId="0" xfId="0" applyNumberFormat="1" applyFont="1" applyFill="1" applyBorder="1"/>
    <xf numFmtId="0" fontId="0" fillId="0" borderId="1" xfId="0" applyBorder="1"/>
    <xf numFmtId="0" fontId="3" fillId="0" borderId="2" xfId="0" applyFont="1" applyFill="1" applyBorder="1"/>
    <xf numFmtId="0" fontId="0" fillId="0" borderId="2" xfId="0" applyBorder="1"/>
    <xf numFmtId="2" fontId="9" fillId="0" borderId="0" xfId="0" applyNumberFormat="1" applyFont="1" applyFill="1" applyBorder="1"/>
    <xf numFmtId="1" fontId="9" fillId="0" borderId="1" xfId="0" applyNumberFormat="1" applyFont="1" applyBorder="1"/>
    <xf numFmtId="0" fontId="9" fillId="0" borderId="3" xfId="0" applyFont="1" applyBorder="1"/>
    <xf numFmtId="0" fontId="3" fillId="0" borderId="5" xfId="0" applyFont="1" applyFill="1" applyBorder="1"/>
    <xf numFmtId="0" fontId="0" fillId="2" borderId="40" xfId="0" applyFill="1" applyBorder="1"/>
    <xf numFmtId="0" fontId="0" fillId="0" borderId="41" xfId="0" applyBorder="1"/>
    <xf numFmtId="0" fontId="0" fillId="0" borderId="42" xfId="0" applyBorder="1"/>
    <xf numFmtId="4" fontId="0" fillId="0" borderId="0" xfId="0" applyNumberFormat="1"/>
    <xf numFmtId="0" fontId="9" fillId="0" borderId="6" xfId="0" applyFont="1" applyBorder="1"/>
    <xf numFmtId="0" fontId="9" fillId="0" borderId="8" xfId="0" applyFont="1" applyBorder="1"/>
    <xf numFmtId="9" fontId="0" fillId="0" borderId="4" xfId="1" applyFont="1" applyBorder="1"/>
    <xf numFmtId="164" fontId="0" fillId="0" borderId="0" xfId="0" applyNumberFormat="1" applyFill="1" applyBorder="1"/>
    <xf numFmtId="0" fontId="0" fillId="2" borderId="43" xfId="0" applyFill="1" applyBorder="1"/>
    <xf numFmtId="0" fontId="0" fillId="0" borderId="33" xfId="0" applyBorder="1"/>
    <xf numFmtId="0" fontId="0" fillId="0" borderId="44" xfId="0" applyBorder="1"/>
    <xf numFmtId="0" fontId="0" fillId="2" borderId="1" xfId="0" applyFill="1" applyBorder="1"/>
    <xf numFmtId="0" fontId="0" fillId="0" borderId="3" xfId="0" applyBorder="1" applyAlignment="1">
      <alignment horizontal="right"/>
    </xf>
    <xf numFmtId="0" fontId="0" fillId="0" borderId="8" xfId="0" applyBorder="1" applyAlignment="1">
      <alignment horizontal="right"/>
    </xf>
    <xf numFmtId="2" fontId="0" fillId="0" borderId="6" xfId="0" applyNumberFormat="1" applyBorder="1"/>
    <xf numFmtId="166" fontId="0" fillId="7" borderId="6" xfId="0" applyNumberFormat="1" applyFill="1" applyBorder="1"/>
    <xf numFmtId="0" fontId="3" fillId="0" borderId="7" xfId="0" applyFont="1" applyFill="1" applyBorder="1"/>
    <xf numFmtId="0" fontId="0" fillId="0" borderId="7" xfId="0" applyFill="1" applyBorder="1"/>
    <xf numFmtId="165" fontId="17" fillId="0" borderId="7" xfId="0" applyNumberFormat="1" applyFont="1" applyFill="1" applyBorder="1"/>
    <xf numFmtId="0" fontId="3" fillId="0" borderId="8" xfId="0" applyFont="1" applyFill="1" applyBorder="1"/>
    <xf numFmtId="0" fontId="0" fillId="0" borderId="0" xfId="0" applyFill="1" applyBorder="1" applyAlignment="1"/>
    <xf numFmtId="0" fontId="18" fillId="0" borderId="0" xfId="0" applyFont="1" applyFill="1" applyBorder="1"/>
    <xf numFmtId="0" fontId="19" fillId="0" borderId="0" xfId="0" applyFont="1" applyFill="1" applyBorder="1"/>
    <xf numFmtId="0" fontId="6" fillId="0" borderId="0" xfId="0" applyFont="1" applyBorder="1"/>
    <xf numFmtId="0" fontId="2" fillId="0" borderId="0" xfId="0" applyFont="1" applyBorder="1"/>
    <xf numFmtId="0" fontId="4" fillId="0" borderId="0" xfId="0" applyFont="1" applyBorder="1"/>
    <xf numFmtId="164" fontId="0" fillId="0" borderId="0" xfId="0" applyNumberFormat="1" applyBorder="1"/>
    <xf numFmtId="164" fontId="0" fillId="0" borderId="19" xfId="0" applyNumberFormat="1" applyBorder="1"/>
    <xf numFmtId="164" fontId="0" fillId="0" borderId="21" xfId="0" applyNumberFormat="1" applyBorder="1"/>
    <xf numFmtId="0" fontId="3" fillId="0" borderId="0" xfId="0" applyFont="1" applyFill="1"/>
    <xf numFmtId="167" fontId="3" fillId="0" borderId="0" xfId="0" applyNumberFormat="1" applyFont="1" applyFill="1"/>
    <xf numFmtId="0" fontId="10" fillId="0" borderId="0" xfId="0" applyFont="1" applyFill="1" applyAlignment="1">
      <alignment horizontal="right"/>
    </xf>
    <xf numFmtId="0" fontId="10" fillId="0" borderId="0" xfId="0" applyFont="1" applyFill="1"/>
    <xf numFmtId="0" fontId="0" fillId="0" borderId="22" xfId="0" applyBorder="1"/>
    <xf numFmtId="164" fontId="0" fillId="0" borderId="3" xfId="0" applyNumberFormat="1" applyBorder="1"/>
    <xf numFmtId="164" fontId="0" fillId="0" borderId="1" xfId="0" applyNumberFormat="1" applyBorder="1"/>
    <xf numFmtId="0" fontId="0" fillId="0" borderId="0" xfId="0" applyFill="1" applyBorder="1" applyAlignment="1">
      <alignment horizontal="right"/>
    </xf>
    <xf numFmtId="2" fontId="0" fillId="0" borderId="0" xfId="0" applyNumberFormat="1" applyFill="1" applyBorder="1" applyAlignment="1">
      <alignment horizontal="right" vertical="center" wrapText="1"/>
    </xf>
    <xf numFmtId="166" fontId="3" fillId="0" borderId="18" xfId="0" applyNumberFormat="1" applyFont="1" applyBorder="1"/>
    <xf numFmtId="166" fontId="3" fillId="0" borderId="9" xfId="0" applyNumberFormat="1" applyFont="1" applyBorder="1"/>
    <xf numFmtId="164" fontId="0" fillId="2" borderId="9" xfId="0" applyNumberFormat="1" applyFill="1" applyBorder="1"/>
    <xf numFmtId="0" fontId="0" fillId="0" borderId="25" xfId="0" applyNumberFormat="1" applyBorder="1" applyAlignment="1">
      <alignment horizontal="center"/>
    </xf>
    <xf numFmtId="164" fontId="0" fillId="0" borderId="49" xfId="0" applyNumberFormat="1" applyBorder="1"/>
    <xf numFmtId="164" fontId="0" fillId="0" borderId="42" xfId="0" applyNumberFormat="1" applyBorder="1"/>
    <xf numFmtId="0" fontId="10" fillId="5" borderId="34" xfId="0" applyFont="1" applyFill="1" applyBorder="1" applyAlignment="1">
      <alignment vertical="center"/>
    </xf>
    <xf numFmtId="0" fontId="24" fillId="5" borderId="34" xfId="0" applyFont="1" applyFill="1" applyBorder="1" applyAlignment="1">
      <alignment horizontal="right" vertical="center"/>
    </xf>
    <xf numFmtId="2" fontId="10" fillId="5" borderId="35" xfId="0" applyNumberFormat="1" applyFont="1" applyFill="1" applyBorder="1" applyAlignment="1">
      <alignment horizontal="center" vertical="center"/>
    </xf>
    <xf numFmtId="0" fontId="10" fillId="5" borderId="36" xfId="0" applyFont="1" applyFill="1" applyBorder="1" applyAlignment="1">
      <alignment horizontal="right" vertical="center"/>
    </xf>
    <xf numFmtId="0" fontId="0" fillId="0" borderId="25" xfId="0" applyNumberFormat="1" applyBorder="1" applyAlignment="1">
      <alignment horizontal="center" vertical="center" wrapText="1"/>
    </xf>
    <xf numFmtId="0" fontId="0" fillId="0" borderId="44" xfId="0" applyNumberFormat="1" applyFill="1" applyBorder="1" applyAlignment="1">
      <alignment horizontal="center" vertical="center" wrapText="1"/>
    </xf>
    <xf numFmtId="0" fontId="0" fillId="0" borderId="19" xfId="0" applyNumberFormat="1" applyFill="1" applyBorder="1" applyAlignment="1">
      <alignment horizontal="center" vertical="center" wrapText="1"/>
    </xf>
    <xf numFmtId="1" fontId="9" fillId="0" borderId="0" xfId="0" applyNumberFormat="1" applyFont="1" applyBorder="1"/>
    <xf numFmtId="2" fontId="0" fillId="0" borderId="8" xfId="0" applyNumberFormat="1" applyBorder="1"/>
    <xf numFmtId="166" fontId="0" fillId="0" borderId="6" xfId="0" applyNumberFormat="1" applyBorder="1"/>
    <xf numFmtId="0" fontId="0" fillId="0" borderId="28" xfId="0" applyBorder="1"/>
    <xf numFmtId="2" fontId="0" fillId="0" borderId="28" xfId="0" applyNumberFormat="1" applyFill="1" applyBorder="1"/>
    <xf numFmtId="164" fontId="0" fillId="0" borderId="28" xfId="0" applyNumberFormat="1" applyFill="1" applyBorder="1"/>
    <xf numFmtId="166" fontId="0" fillId="0" borderId="5" xfId="0" applyNumberFormat="1" applyFill="1" applyBorder="1"/>
    <xf numFmtId="166" fontId="14" fillId="0" borderId="34" xfId="0" applyNumberFormat="1" applyFont="1" applyFill="1" applyBorder="1"/>
    <xf numFmtId="0" fontId="18" fillId="0" borderId="0" xfId="0" applyFont="1"/>
    <xf numFmtId="0" fontId="25" fillId="2" borderId="36" xfId="0" applyFont="1" applyFill="1" applyBorder="1" applyAlignment="1">
      <alignment horizontal="center" vertical="center"/>
    </xf>
    <xf numFmtId="0" fontId="0" fillId="2" borderId="6" xfId="0" applyFill="1" applyBorder="1"/>
    <xf numFmtId="164" fontId="0" fillId="2" borderId="25" xfId="0" applyNumberFormat="1" applyFill="1" applyBorder="1"/>
    <xf numFmtId="164" fontId="0" fillId="2" borderId="30" xfId="0" applyNumberFormat="1" applyFill="1" applyBorder="1" applyAlignment="1">
      <alignment horizontal="right" vertical="center" wrapText="1"/>
    </xf>
    <xf numFmtId="164" fontId="0" fillId="2" borderId="24" xfId="0" applyNumberFormat="1" applyFill="1" applyBorder="1" applyAlignment="1">
      <alignment horizontal="right" vertical="center" wrapText="1"/>
    </xf>
    <xf numFmtId="164" fontId="0" fillId="2" borderId="19" xfId="0" applyNumberFormat="1" applyFill="1" applyBorder="1"/>
    <xf numFmtId="164" fontId="0" fillId="2" borderId="24" xfId="0" applyNumberFormat="1" applyFill="1" applyBorder="1"/>
    <xf numFmtId="164" fontId="0" fillId="2" borderId="15" xfId="0" applyNumberFormat="1" applyFill="1" applyBorder="1"/>
    <xf numFmtId="164" fontId="14" fillId="0" borderId="35" xfId="0" applyNumberFormat="1" applyFont="1" applyFill="1" applyBorder="1"/>
    <xf numFmtId="2" fontId="14" fillId="0" borderId="34" xfId="0" applyNumberFormat="1" applyFont="1" applyFill="1" applyBorder="1"/>
    <xf numFmtId="164" fontId="14" fillId="0" borderId="36" xfId="0" applyNumberFormat="1" applyFont="1" applyFill="1" applyBorder="1"/>
    <xf numFmtId="165" fontId="3" fillId="0" borderId="23" xfId="0" applyNumberFormat="1" applyFont="1" applyBorder="1"/>
    <xf numFmtId="2" fontId="3" fillId="0" borderId="32" xfId="0" applyNumberFormat="1" applyFont="1" applyBorder="1"/>
    <xf numFmtId="2" fontId="3" fillId="0" borderId="19" xfId="0" applyNumberFormat="1" applyFont="1" applyBorder="1"/>
    <xf numFmtId="2" fontId="3" fillId="0" borderId="44" xfId="0" applyNumberFormat="1" applyFont="1" applyBorder="1"/>
    <xf numFmtId="165" fontId="0" fillId="3" borderId="0" xfId="0" applyNumberFormat="1" applyFill="1" applyBorder="1"/>
    <xf numFmtId="2" fontId="0" fillId="5" borderId="0" xfId="0" applyNumberFormat="1" applyFill="1" applyBorder="1"/>
    <xf numFmtId="2" fontId="11" fillId="0" borderId="0" xfId="0" applyNumberFormat="1" applyFont="1" applyFill="1" applyBorder="1" applyAlignment="1">
      <alignment horizontal="center" textRotation="45"/>
    </xf>
    <xf numFmtId="2" fontId="11" fillId="0" borderId="2" xfId="0" applyNumberFormat="1" applyFont="1" applyFill="1" applyBorder="1" applyAlignment="1">
      <alignment horizontal="center" textRotation="45"/>
    </xf>
    <xf numFmtId="1" fontId="3" fillId="0" borderId="0" xfId="0" applyNumberFormat="1" applyFont="1" applyFill="1" applyBorder="1" applyAlignment="1">
      <alignment horizontal="center" textRotation="45"/>
    </xf>
    <xf numFmtId="0" fontId="26" fillId="0" borderId="8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0" fillId="0" borderId="35" xfId="0" applyBorder="1" applyAlignment="1">
      <alignment horizontal="center"/>
    </xf>
    <xf numFmtId="0" fontId="0" fillId="0" borderId="34" xfId="0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23" fillId="0" borderId="45" xfId="0" applyFont="1" applyFill="1" applyBorder="1" applyAlignment="1">
      <alignment horizontal="center" vertical="center" wrapText="1"/>
    </xf>
    <xf numFmtId="0" fontId="23" fillId="0" borderId="46" xfId="0" applyFont="1" applyFill="1" applyBorder="1" applyAlignment="1">
      <alignment horizontal="center" vertical="center" wrapText="1"/>
    </xf>
    <xf numFmtId="0" fontId="23" fillId="0" borderId="47" xfId="0" applyFont="1" applyFill="1" applyBorder="1" applyAlignment="1">
      <alignment horizontal="center" vertical="center" wrapText="1"/>
    </xf>
    <xf numFmtId="0" fontId="23" fillId="0" borderId="48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47" xfId="0" applyFont="1" applyFill="1" applyBorder="1" applyAlignment="1">
      <alignment horizontal="center" vertical="center" wrapText="1"/>
    </xf>
    <xf numFmtId="0" fontId="22" fillId="0" borderId="4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50" xfId="0" applyFill="1" applyBorder="1"/>
    <xf numFmtId="166" fontId="8" fillId="0" borderId="50" xfId="0" applyNumberFormat="1" applyFont="1" applyFill="1" applyBorder="1"/>
    <xf numFmtId="0" fontId="0" fillId="0" borderId="16" xfId="0" applyFill="1" applyBorder="1"/>
    <xf numFmtId="166" fontId="8" fillId="0" borderId="16" xfId="0" applyNumberFormat="1" applyFont="1" applyFill="1" applyBorder="1"/>
    <xf numFmtId="2" fontId="0" fillId="0" borderId="16" xfId="0" applyNumberFormat="1" applyFill="1" applyBorder="1" applyAlignment="1">
      <alignment horizontal="right"/>
    </xf>
    <xf numFmtId="2" fontId="0" fillId="0" borderId="16" xfId="0" applyNumberFormat="1" applyFill="1" applyBorder="1" applyAlignment="1">
      <alignment horizontal="center"/>
    </xf>
  </cellXfs>
  <cellStyles count="2">
    <cellStyle name="Normal" xfId="0" builtinId="0"/>
    <cellStyle name="Porcentagem" xfId="1" builtin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Plan1!$AG$1</c:f>
          <c:strCache>
            <c:ptCount val="1"/>
            <c:pt idx="0">
              <c:v>Gráfico de Máximos</c:v>
            </c:pt>
          </c:strCache>
        </c:strRef>
      </c:tx>
      <c:overlay val="0"/>
    </c:title>
    <c:autoTitleDeleted val="0"/>
    <c:plotArea>
      <c:layout>
        <c:manualLayout>
          <c:layoutTarget val="inner"/>
          <c:xMode val="edge"/>
          <c:yMode val="edge"/>
          <c:x val="7.1862034168388517E-2"/>
          <c:y val="0.15642157509816171"/>
          <c:w val="0.88697773814370984"/>
          <c:h val="0.68262539932948263"/>
        </c:manualLayout>
      </c:layout>
      <c:scatterChart>
        <c:scatterStyle val="lineMarker"/>
        <c:varyColors val="0"/>
        <c:ser>
          <c:idx val="1"/>
          <c:order val="1"/>
          <c:tx>
            <c:strRef>
              <c:f>Plan1!$B$79</c:f>
              <c:strCache>
                <c:ptCount val="1"/>
                <c:pt idx="0">
                  <c:v>Code B: B</c:v>
                </c:pt>
              </c:strCache>
            </c:strRef>
          </c:tx>
          <c:spPr>
            <a:ln w="28575">
              <a:noFill/>
            </a:ln>
          </c:spPr>
          <c:xVal>
            <c:numRef>
              <c:f>Plan1!$D$83:$AN$83</c:f>
              <c:numCache>
                <c:formatCode>0.00</c:formatCode>
                <c:ptCount val="37"/>
                <c:pt idx="0" formatCode="General">
                  <c:v>0.86599999999999999</c:v>
                </c:pt>
                <c:pt idx="1">
                  <c:v>0.73770370370370375</c:v>
                </c:pt>
                <c:pt idx="2">
                  <c:v>0.67355555555555557</c:v>
                </c:pt>
                <c:pt idx="3">
                  <c:v>0.6094074074074074</c:v>
                </c:pt>
                <c:pt idx="4">
                  <c:v>0.54525925925925922</c:v>
                </c:pt>
                <c:pt idx="5">
                  <c:v>0.4811111111111111</c:v>
                </c:pt>
                <c:pt idx="6">
                  <c:v>0.41696296296296298</c:v>
                </c:pt>
                <c:pt idx="7">
                  <c:v>0.3528148148148148</c:v>
                </c:pt>
                <c:pt idx="8">
                  <c:v>0.28866666666666663</c:v>
                </c:pt>
                <c:pt idx="9">
                  <c:v>0.86599999999999999</c:v>
                </c:pt>
                <c:pt idx="10">
                  <c:v>0.86599999999999999</c:v>
                </c:pt>
                <c:pt idx="11">
                  <c:v>0.86599999999999999</c:v>
                </c:pt>
                <c:pt idx="12">
                  <c:v>0.86599999999999999</c:v>
                </c:pt>
                <c:pt idx="13">
                  <c:v>0.86599999999999999</c:v>
                </c:pt>
                <c:pt idx="14">
                  <c:v>0.86599999999999999</c:v>
                </c:pt>
                <c:pt idx="15">
                  <c:v>0.86599999999999999</c:v>
                </c:pt>
                <c:pt idx="16">
                  <c:v>0.86599999999999999</c:v>
                </c:pt>
                <c:pt idx="17">
                  <c:v>0.86599999999999999</c:v>
                </c:pt>
                <c:pt idx="18">
                  <c:v>0.86599999999999999</c:v>
                </c:pt>
                <c:pt idx="19">
                  <c:v>-0.41696296296296309</c:v>
                </c:pt>
                <c:pt idx="20">
                  <c:v>-0.48111111111111116</c:v>
                </c:pt>
                <c:pt idx="21">
                  <c:v>-0.54525925925925922</c:v>
                </c:pt>
                <c:pt idx="22">
                  <c:v>-0.60940740740740751</c:v>
                </c:pt>
                <c:pt idx="23">
                  <c:v>-0.67355555555555557</c:v>
                </c:pt>
                <c:pt idx="24">
                  <c:v>-0.73770370370370364</c:v>
                </c:pt>
                <c:pt idx="25">
                  <c:v>-0.80185185185185193</c:v>
                </c:pt>
                <c:pt idx="26">
                  <c:v>-0.86599999999999999</c:v>
                </c:pt>
                <c:pt idx="27">
                  <c:v>-0.93014814814814806</c:v>
                </c:pt>
                <c:pt idx="28">
                  <c:v>-0.99429629629629634</c:v>
                </c:pt>
                <c:pt idx="29">
                  <c:v>-1.0584444444444445</c:v>
                </c:pt>
                <c:pt idx="30">
                  <c:v>-1.1225925925925928</c:v>
                </c:pt>
                <c:pt idx="31">
                  <c:v>-1.1867407407407407</c:v>
                </c:pt>
                <c:pt idx="32">
                  <c:v>-1.2508888888888889</c:v>
                </c:pt>
                <c:pt idx="33">
                  <c:v>-1.3150370370370368</c:v>
                </c:pt>
                <c:pt idx="34">
                  <c:v>-1.3791851851851851</c:v>
                </c:pt>
                <c:pt idx="35">
                  <c:v>-1.4433333333333334</c:v>
                </c:pt>
                <c:pt idx="36" formatCode="General">
                  <c:v>-0.86599999999999999</c:v>
                </c:pt>
              </c:numCache>
            </c:numRef>
          </c:xVal>
          <c:yVal>
            <c:numRef>
              <c:f>Plan1!$D$78:$AN$78</c:f>
              <c:numCache>
                <c:formatCode>0.000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F73-421B-B8B3-95FECEFF317D}"/>
            </c:ext>
          </c:extLst>
        </c:ser>
        <c:ser>
          <c:idx val="0"/>
          <c:order val="0"/>
          <c:tx>
            <c:strRef>
              <c:f>Plan1!$C$83</c:f>
              <c:strCache>
                <c:ptCount val="1"/>
                <c:pt idx="0">
                  <c:v>code A:   A</c:v>
                </c:pt>
              </c:strCache>
            </c:strRef>
          </c:tx>
          <c:spPr>
            <a:ln w="19050">
              <a:noFill/>
            </a:ln>
          </c:spPr>
          <c:xVal>
            <c:numRef>
              <c:f>Plan1!$AO$84:$AO$1483</c:f>
              <c:numCache>
                <c:formatCode>0.00</c:formatCode>
                <c:ptCount val="1400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xVal>
          <c:yVal>
            <c:numRef>
              <c:f>Plan1!$AQ$84:$AQ$1483</c:f>
              <c:numCache>
                <c:formatCode>0.0000</c:formatCode>
                <c:ptCount val="14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73-421B-B8B3-95FECEFF3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289416"/>
        <c:axId val="387290984"/>
      </c:scatterChart>
      <c:valAx>
        <c:axId val="387289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Code</a:t>
                </a:r>
              </a:p>
            </c:rich>
          </c:tx>
          <c:layout>
            <c:manualLayout>
              <c:xMode val="edge"/>
              <c:yMode val="edge"/>
              <c:x val="0.88028996427707751"/>
              <c:y val="0.6778917295410851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387290984"/>
        <c:crosses val="autoZero"/>
        <c:crossBetween val="midCat"/>
      </c:valAx>
      <c:valAx>
        <c:axId val="387290984"/>
        <c:scaling>
          <c:orientation val="minMax"/>
        </c:scaling>
        <c:delete val="0"/>
        <c:axPos val="l"/>
        <c:numFmt formatCode="0.000" sourceLinked="1"/>
        <c:majorTickMark val="out"/>
        <c:minorTickMark val="none"/>
        <c:tickLblPos val="nextTo"/>
        <c:crossAx val="38728941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3.0168979542581258E-3"/>
          <c:y val="0.89414161823976579"/>
          <c:w val="0.98257444492640922"/>
          <c:h val="0.10252476872227544"/>
        </c:manualLayout>
      </c:layout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0"/>
      <c:hPercent val="100"/>
      <c:rotY val="60"/>
      <c:depthPercent val="47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0102151293588302"/>
          <c:y val="8.145705772686325E-2"/>
          <c:w val="0.769429661136108"/>
          <c:h val="0.77269696969696966"/>
        </c:manualLayout>
      </c:layout>
      <c:surface3DChart>
        <c:wireframe val="0"/>
        <c:ser>
          <c:idx val="0"/>
          <c:order val="0"/>
          <c:tx>
            <c:strRef>
              <c:f>Plan1!$D$83</c:f>
              <c:strCache>
                <c:ptCount val="1"/>
                <c:pt idx="0">
                  <c:v>0.866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Plan1!$D$84:$D$299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17-4EEF-B23B-860837BB216B}"/>
            </c:ext>
          </c:extLst>
        </c:ser>
        <c:ser>
          <c:idx val="1"/>
          <c:order val="1"/>
          <c:tx>
            <c:strRef>
              <c:f>Plan1!$E$83</c:f>
              <c:strCache>
                <c:ptCount val="1"/>
                <c:pt idx="0">
                  <c:v>0.74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Plan1!$E$84:$E$299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17-4EEF-B23B-860837BB216B}"/>
            </c:ext>
          </c:extLst>
        </c:ser>
        <c:ser>
          <c:idx val="2"/>
          <c:order val="2"/>
          <c:tx>
            <c:strRef>
              <c:f>Plan1!$F$83</c:f>
              <c:strCache>
                <c:ptCount val="1"/>
                <c:pt idx="0">
                  <c:v>0.67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Plan1!$F$84:$F$299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17-4EEF-B23B-860837BB216B}"/>
            </c:ext>
          </c:extLst>
        </c:ser>
        <c:ser>
          <c:idx val="3"/>
          <c:order val="3"/>
          <c:tx>
            <c:strRef>
              <c:f>Plan1!$G$83</c:f>
              <c:strCache>
                <c:ptCount val="1"/>
                <c:pt idx="0">
                  <c:v>0.61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Plan1!$G$84:$G$299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17-4EEF-B23B-860837BB216B}"/>
            </c:ext>
          </c:extLst>
        </c:ser>
        <c:ser>
          <c:idx val="4"/>
          <c:order val="4"/>
          <c:tx>
            <c:strRef>
              <c:f>Plan1!$H$83</c:f>
              <c:strCache>
                <c:ptCount val="1"/>
                <c:pt idx="0">
                  <c:v>0.55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Plan1!$H$84:$H$299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17-4EEF-B23B-860837BB216B}"/>
            </c:ext>
          </c:extLst>
        </c:ser>
        <c:ser>
          <c:idx val="5"/>
          <c:order val="5"/>
          <c:tx>
            <c:strRef>
              <c:f>Plan1!$I$83</c:f>
              <c:strCache>
                <c:ptCount val="1"/>
                <c:pt idx="0">
                  <c:v>0.48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Plan1!$I$84:$I$299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117-4EEF-B23B-860837BB216B}"/>
            </c:ext>
          </c:extLst>
        </c:ser>
        <c:ser>
          <c:idx val="6"/>
          <c:order val="6"/>
          <c:tx>
            <c:strRef>
              <c:f>Plan1!$J$83</c:f>
              <c:strCache>
                <c:ptCount val="1"/>
                <c:pt idx="0">
                  <c:v>0.42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Plan1!$J$84:$J$299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117-4EEF-B23B-860837BB216B}"/>
            </c:ext>
          </c:extLst>
        </c:ser>
        <c:ser>
          <c:idx val="7"/>
          <c:order val="7"/>
          <c:tx>
            <c:strRef>
              <c:f>Plan1!$K$83</c:f>
              <c:strCache>
                <c:ptCount val="1"/>
                <c:pt idx="0">
                  <c:v>0.35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Plan1!$K$84:$K$299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17-4EEF-B23B-860837BB216B}"/>
            </c:ext>
          </c:extLst>
        </c:ser>
        <c:ser>
          <c:idx val="8"/>
          <c:order val="8"/>
          <c:tx>
            <c:strRef>
              <c:f>Plan1!$L$83</c:f>
              <c:strCache>
                <c:ptCount val="1"/>
                <c:pt idx="0">
                  <c:v>0.29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Plan1!$L$84:$L$299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17-4EEF-B23B-860837BB216B}"/>
            </c:ext>
          </c:extLst>
        </c:ser>
        <c:ser>
          <c:idx val="9"/>
          <c:order val="9"/>
          <c:tx>
            <c:strRef>
              <c:f>Plan1!$M$83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Plan1!$M$84:$M$299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17-4EEF-B23B-860837BB216B}"/>
            </c:ext>
          </c:extLst>
        </c:ser>
        <c:ser>
          <c:idx val="10"/>
          <c:order val="10"/>
          <c:tx>
            <c:strRef>
              <c:f>Plan1!$N$83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Plan1!$N$84:$N$299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17-4EEF-B23B-860837BB216B}"/>
            </c:ext>
          </c:extLst>
        </c:ser>
        <c:ser>
          <c:idx val="11"/>
          <c:order val="11"/>
          <c:tx>
            <c:strRef>
              <c:f>Plan1!$O$83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Plan1!$O$84:$O$299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17-4EEF-B23B-860837BB216B}"/>
            </c:ext>
          </c:extLst>
        </c:ser>
        <c:ser>
          <c:idx val="12"/>
          <c:order val="12"/>
          <c:tx>
            <c:strRef>
              <c:f>Plan1!$P$83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Plan1!$P$84:$P$299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17-4EEF-B23B-860837BB216B}"/>
            </c:ext>
          </c:extLst>
        </c:ser>
        <c:ser>
          <c:idx val="13"/>
          <c:order val="13"/>
          <c:tx>
            <c:strRef>
              <c:f>Plan1!$Q$83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Plan1!$Q$84:$Q$299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17-4EEF-B23B-860837BB216B}"/>
            </c:ext>
          </c:extLst>
        </c:ser>
        <c:ser>
          <c:idx val="14"/>
          <c:order val="14"/>
          <c:tx>
            <c:strRef>
              <c:f>Plan1!$R$83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Plan1!$R$84:$R$299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117-4EEF-B23B-860837BB216B}"/>
            </c:ext>
          </c:extLst>
        </c:ser>
        <c:ser>
          <c:idx val="15"/>
          <c:order val="15"/>
          <c:tx>
            <c:strRef>
              <c:f>Plan1!$S$83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Plan1!$S$84:$S$299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117-4EEF-B23B-860837BB216B}"/>
            </c:ext>
          </c:extLst>
        </c:ser>
        <c:ser>
          <c:idx val="16"/>
          <c:order val="16"/>
          <c:tx>
            <c:strRef>
              <c:f>Plan1!$T$83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Plan1!$T$84:$T$299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117-4EEF-B23B-860837BB216B}"/>
            </c:ext>
          </c:extLst>
        </c:ser>
        <c:ser>
          <c:idx val="17"/>
          <c:order val="17"/>
          <c:tx>
            <c:strRef>
              <c:f>Plan1!$U$83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Plan1!$U$84:$U$299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117-4EEF-B23B-860837BB216B}"/>
            </c:ext>
          </c:extLst>
        </c:ser>
        <c:ser>
          <c:idx val="18"/>
          <c:order val="18"/>
          <c:tx>
            <c:strRef>
              <c:f>Plan1!$V$83</c:f>
              <c:strCache>
                <c:ptCount val="1"/>
                <c:pt idx="0">
                  <c:v>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Plan1!$V$84:$V$299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117-4EEF-B23B-860837BB216B}"/>
            </c:ext>
          </c:extLst>
        </c:ser>
        <c:ser>
          <c:idx val="19"/>
          <c:order val="19"/>
          <c:tx>
            <c:strRef>
              <c:f>Plan1!$W$83</c:f>
              <c:strCache>
                <c:ptCount val="1"/>
                <c:pt idx="0">
                  <c:v>-0.42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Plan1!$W$84:$W$299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117-4EEF-B23B-860837BB216B}"/>
            </c:ext>
          </c:extLst>
        </c:ser>
        <c:ser>
          <c:idx val="20"/>
          <c:order val="20"/>
          <c:tx>
            <c:strRef>
              <c:f>Plan1!$X$83</c:f>
              <c:strCache>
                <c:ptCount val="1"/>
                <c:pt idx="0">
                  <c:v>-0.48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Plan1!$X$84:$X$299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117-4EEF-B23B-860837BB216B}"/>
            </c:ext>
          </c:extLst>
        </c:ser>
        <c:ser>
          <c:idx val="21"/>
          <c:order val="21"/>
          <c:tx>
            <c:strRef>
              <c:f>Plan1!$Y$83</c:f>
              <c:strCache>
                <c:ptCount val="1"/>
                <c:pt idx="0">
                  <c:v>-0.55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Plan1!$Y$84:$Y$299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117-4EEF-B23B-860837BB216B}"/>
            </c:ext>
          </c:extLst>
        </c:ser>
        <c:ser>
          <c:idx val="22"/>
          <c:order val="22"/>
          <c:tx>
            <c:strRef>
              <c:f>Plan1!$Z$83</c:f>
              <c:strCache>
                <c:ptCount val="1"/>
                <c:pt idx="0">
                  <c:v>-0.61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Plan1!$Z$84:$Z$299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117-4EEF-B23B-860837BB216B}"/>
            </c:ext>
          </c:extLst>
        </c:ser>
        <c:ser>
          <c:idx val="23"/>
          <c:order val="23"/>
          <c:tx>
            <c:strRef>
              <c:f>Plan1!$AA$83</c:f>
              <c:strCache>
                <c:ptCount val="1"/>
                <c:pt idx="0">
                  <c:v>-0.67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Plan1!$AA$84:$AA$299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117-4EEF-B23B-860837BB216B}"/>
            </c:ext>
          </c:extLst>
        </c:ser>
        <c:ser>
          <c:idx val="24"/>
          <c:order val="24"/>
          <c:tx>
            <c:strRef>
              <c:f>Plan1!$AB$83</c:f>
              <c:strCache>
                <c:ptCount val="1"/>
                <c:pt idx="0">
                  <c:v>-0.74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Plan1!$AB$84:$AB$299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117-4EEF-B23B-860837BB216B}"/>
            </c:ext>
          </c:extLst>
        </c:ser>
        <c:ser>
          <c:idx val="25"/>
          <c:order val="25"/>
          <c:tx>
            <c:strRef>
              <c:f>Plan1!$AC$83</c:f>
              <c:strCache>
                <c:ptCount val="1"/>
                <c:pt idx="0">
                  <c:v>-0.80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Plan1!$AC$84:$AC$299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E117-4EEF-B23B-860837BB216B}"/>
            </c:ext>
          </c:extLst>
        </c:ser>
        <c:ser>
          <c:idx val="26"/>
          <c:order val="26"/>
          <c:tx>
            <c:strRef>
              <c:f>Plan1!$AD$83</c:f>
              <c:strCache>
                <c:ptCount val="1"/>
                <c:pt idx="0">
                  <c:v>-0.87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Plan1!$AD$84:$AD$299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117-4EEF-B23B-860837BB216B}"/>
            </c:ext>
          </c:extLst>
        </c:ser>
        <c:ser>
          <c:idx val="27"/>
          <c:order val="27"/>
          <c:tx>
            <c:strRef>
              <c:f>Plan1!$AE$83</c:f>
              <c:strCache>
                <c:ptCount val="1"/>
                <c:pt idx="0">
                  <c:v>-0.93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Plan1!$AE$84:$AE$299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117-4EEF-B23B-860837BB216B}"/>
            </c:ext>
          </c:extLst>
        </c:ser>
        <c:ser>
          <c:idx val="28"/>
          <c:order val="28"/>
          <c:tx>
            <c:strRef>
              <c:f>Plan1!$AF$83</c:f>
              <c:strCache>
                <c:ptCount val="1"/>
                <c:pt idx="0">
                  <c:v>-0.99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Plan1!$AF$84:$AF$299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E117-4EEF-B23B-860837BB216B}"/>
            </c:ext>
          </c:extLst>
        </c:ser>
        <c:ser>
          <c:idx val="29"/>
          <c:order val="29"/>
          <c:tx>
            <c:strRef>
              <c:f>Plan1!$AG$83</c:f>
              <c:strCache>
                <c:ptCount val="1"/>
                <c:pt idx="0">
                  <c:v>-1.06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Plan1!$AG$84:$AG$299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E117-4EEF-B23B-860837BB216B}"/>
            </c:ext>
          </c:extLst>
        </c:ser>
        <c:ser>
          <c:idx val="30"/>
          <c:order val="30"/>
          <c:tx>
            <c:strRef>
              <c:f>Plan1!$AH$83</c:f>
              <c:strCache>
                <c:ptCount val="1"/>
                <c:pt idx="0">
                  <c:v>-1.12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Plan1!$AH$84:$AH$299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E117-4EEF-B23B-860837BB216B}"/>
            </c:ext>
          </c:extLst>
        </c:ser>
        <c:ser>
          <c:idx val="31"/>
          <c:order val="31"/>
          <c:tx>
            <c:strRef>
              <c:f>Plan1!$AI$83</c:f>
              <c:strCache>
                <c:ptCount val="1"/>
                <c:pt idx="0">
                  <c:v>-1.19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Plan1!$AI$84:$AI$299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117-4EEF-B23B-860837BB216B}"/>
            </c:ext>
          </c:extLst>
        </c:ser>
        <c:ser>
          <c:idx val="32"/>
          <c:order val="32"/>
          <c:tx>
            <c:strRef>
              <c:f>Plan1!$AJ$83</c:f>
              <c:strCache>
                <c:ptCount val="1"/>
                <c:pt idx="0">
                  <c:v>-1.25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Plan1!$AJ$84:$AJ$299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E117-4EEF-B23B-860837BB216B}"/>
            </c:ext>
          </c:extLst>
        </c:ser>
        <c:ser>
          <c:idx val="33"/>
          <c:order val="33"/>
          <c:tx>
            <c:strRef>
              <c:f>Plan1!$AK$83</c:f>
              <c:strCache>
                <c:ptCount val="1"/>
                <c:pt idx="0">
                  <c:v>-1.32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Plan1!$AK$84:$AK$299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E117-4EEF-B23B-860837BB216B}"/>
            </c:ext>
          </c:extLst>
        </c:ser>
        <c:ser>
          <c:idx val="34"/>
          <c:order val="34"/>
          <c:tx>
            <c:strRef>
              <c:f>Plan1!$AL$83</c:f>
              <c:strCache>
                <c:ptCount val="1"/>
                <c:pt idx="0">
                  <c:v>-1.38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Plan1!$AL$84:$AL$299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117-4EEF-B23B-860837BB216B}"/>
            </c:ext>
          </c:extLst>
        </c:ser>
        <c:ser>
          <c:idx val="35"/>
          <c:order val="35"/>
          <c:tx>
            <c:strRef>
              <c:f>Plan1!$AM$83</c:f>
              <c:strCache>
                <c:ptCount val="1"/>
                <c:pt idx="0">
                  <c:v>-1.44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Plan1!$AM$84:$AM$299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E117-4EEF-B23B-860837BB216B}"/>
            </c:ext>
          </c:extLst>
        </c:ser>
        <c:ser>
          <c:idx val="36"/>
          <c:order val="36"/>
          <c:tx>
            <c:strRef>
              <c:f>Plan1!$AN$83</c:f>
              <c:strCache>
                <c:ptCount val="1"/>
                <c:pt idx="0">
                  <c:v>-0.866</c:v>
                </c:pt>
              </c:strCache>
            </c:strRef>
          </c:tx>
          <c:cat>
            <c:numRef>
              <c:f>Plan1!$C$84:$C$299</c:f>
              <c:numCache>
                <c:formatCode>0.00</c:formatCode>
                <c:ptCount val="216"/>
                <c:pt idx="0">
                  <c:v>-1</c:v>
                </c:pt>
                <c:pt idx="1">
                  <c:v>-0.9814814814814814</c:v>
                </c:pt>
                <c:pt idx="2">
                  <c:v>-0.9722222222222221</c:v>
                </c:pt>
                <c:pt idx="3">
                  <c:v>-0.9629629629629628</c:v>
                </c:pt>
                <c:pt idx="4">
                  <c:v>-0.9537037037037035</c:v>
                </c:pt>
                <c:pt idx="5">
                  <c:v>-0.94444444444444442</c:v>
                </c:pt>
                <c:pt idx="6">
                  <c:v>-0.93518518518518512</c:v>
                </c:pt>
                <c:pt idx="7">
                  <c:v>-0.92592592592592582</c:v>
                </c:pt>
                <c:pt idx="8">
                  <c:v>-0.91666666666666652</c:v>
                </c:pt>
                <c:pt idx="9">
                  <c:v>-0.90740740740740722</c:v>
                </c:pt>
                <c:pt idx="10">
                  <c:v>-0.89814814814814814</c:v>
                </c:pt>
                <c:pt idx="11">
                  <c:v>-0.88888888888888884</c:v>
                </c:pt>
                <c:pt idx="12">
                  <c:v>-0.87962962962962954</c:v>
                </c:pt>
                <c:pt idx="13">
                  <c:v>-0.87037037037037024</c:v>
                </c:pt>
                <c:pt idx="14">
                  <c:v>-0.86111111111111094</c:v>
                </c:pt>
                <c:pt idx="15">
                  <c:v>-0.85185185185185164</c:v>
                </c:pt>
                <c:pt idx="16">
                  <c:v>-0.84259259259259256</c:v>
                </c:pt>
                <c:pt idx="17">
                  <c:v>-0.83333333333333326</c:v>
                </c:pt>
                <c:pt idx="18">
                  <c:v>-0.82407407407407396</c:v>
                </c:pt>
                <c:pt idx="19">
                  <c:v>-0.81481481481481466</c:v>
                </c:pt>
                <c:pt idx="20">
                  <c:v>-0.80555555555555536</c:v>
                </c:pt>
                <c:pt idx="21">
                  <c:v>-0.79629629629629628</c:v>
                </c:pt>
                <c:pt idx="22">
                  <c:v>-0.78703703703703698</c:v>
                </c:pt>
                <c:pt idx="23">
                  <c:v>-0.77777777777777768</c:v>
                </c:pt>
                <c:pt idx="24">
                  <c:v>-0.76851851851851838</c:v>
                </c:pt>
                <c:pt idx="25">
                  <c:v>-0.75925925925925908</c:v>
                </c:pt>
                <c:pt idx="26">
                  <c:v>-0.75</c:v>
                </c:pt>
                <c:pt idx="27">
                  <c:v>-0.7407407407407407</c:v>
                </c:pt>
                <c:pt idx="28">
                  <c:v>-0.7314814814814814</c:v>
                </c:pt>
                <c:pt idx="29">
                  <c:v>-0.7222222222222221</c:v>
                </c:pt>
                <c:pt idx="30">
                  <c:v>-0.7129629629629628</c:v>
                </c:pt>
                <c:pt idx="31">
                  <c:v>-0.70370370370370372</c:v>
                </c:pt>
                <c:pt idx="32">
                  <c:v>-0.69444444444444442</c:v>
                </c:pt>
                <c:pt idx="33">
                  <c:v>-0.68518518518518512</c:v>
                </c:pt>
                <c:pt idx="34">
                  <c:v>-0.67592592592592582</c:v>
                </c:pt>
                <c:pt idx="35">
                  <c:v>-0.66666666666666652</c:v>
                </c:pt>
                <c:pt idx="36">
                  <c:v>-0.65740740740740722</c:v>
                </c:pt>
                <c:pt idx="37">
                  <c:v>-0.64814814814814814</c:v>
                </c:pt>
                <c:pt idx="38">
                  <c:v>-0.63888888888888884</c:v>
                </c:pt>
                <c:pt idx="39">
                  <c:v>-0.62962962962962954</c:v>
                </c:pt>
                <c:pt idx="40">
                  <c:v>-0.62037037037037024</c:v>
                </c:pt>
                <c:pt idx="41">
                  <c:v>-0.61111111111111094</c:v>
                </c:pt>
                <c:pt idx="42">
                  <c:v>-0.60185185185185186</c:v>
                </c:pt>
                <c:pt idx="43">
                  <c:v>-0.59259259259259256</c:v>
                </c:pt>
                <c:pt idx="44">
                  <c:v>-0.58333333333333326</c:v>
                </c:pt>
                <c:pt idx="45">
                  <c:v>-0.57407407407407396</c:v>
                </c:pt>
                <c:pt idx="46">
                  <c:v>-0.56481481481481466</c:v>
                </c:pt>
                <c:pt idx="47">
                  <c:v>-0.55555555555555536</c:v>
                </c:pt>
                <c:pt idx="48">
                  <c:v>-0.54629629629629628</c:v>
                </c:pt>
                <c:pt idx="49">
                  <c:v>-0.53703703703703698</c:v>
                </c:pt>
                <c:pt idx="50">
                  <c:v>-0.52777777777777768</c:v>
                </c:pt>
                <c:pt idx="51">
                  <c:v>-0.51851851851851838</c:v>
                </c:pt>
                <c:pt idx="52">
                  <c:v>-0.50925925925925908</c:v>
                </c:pt>
                <c:pt idx="53">
                  <c:v>-0.5</c:v>
                </c:pt>
                <c:pt idx="54">
                  <c:v>-0.4907407407407407</c:v>
                </c:pt>
                <c:pt idx="55">
                  <c:v>-0.4814814814814814</c:v>
                </c:pt>
                <c:pt idx="56">
                  <c:v>-0.4722222222222221</c:v>
                </c:pt>
                <c:pt idx="57">
                  <c:v>-0.4629629629629628</c:v>
                </c:pt>
                <c:pt idx="58">
                  <c:v>-0.45370370370370372</c:v>
                </c:pt>
                <c:pt idx="59">
                  <c:v>-0.44444444444444442</c:v>
                </c:pt>
                <c:pt idx="60">
                  <c:v>-0.43518518518518512</c:v>
                </c:pt>
                <c:pt idx="61">
                  <c:v>-0.42592592592592582</c:v>
                </c:pt>
                <c:pt idx="62">
                  <c:v>-0.41666666666666652</c:v>
                </c:pt>
                <c:pt idx="63">
                  <c:v>-0.40740740740740744</c:v>
                </c:pt>
                <c:pt idx="64">
                  <c:v>-0.39814814814814814</c:v>
                </c:pt>
                <c:pt idx="65">
                  <c:v>-0.38888888888888884</c:v>
                </c:pt>
                <c:pt idx="66">
                  <c:v>-0.37962962962962954</c:v>
                </c:pt>
                <c:pt idx="67">
                  <c:v>-0.37037037037037024</c:v>
                </c:pt>
                <c:pt idx="68">
                  <c:v>-0.36111111111111094</c:v>
                </c:pt>
                <c:pt idx="69">
                  <c:v>-0.35185185185185186</c:v>
                </c:pt>
                <c:pt idx="70">
                  <c:v>-0.34259259259259256</c:v>
                </c:pt>
                <c:pt idx="71">
                  <c:v>-0.33333333333333326</c:v>
                </c:pt>
                <c:pt idx="72">
                  <c:v>-0.32407407407407396</c:v>
                </c:pt>
                <c:pt idx="73">
                  <c:v>-0.31481481481481466</c:v>
                </c:pt>
                <c:pt idx="74">
                  <c:v>-0.30555555555555558</c:v>
                </c:pt>
                <c:pt idx="75">
                  <c:v>-0.29629629629629628</c:v>
                </c:pt>
                <c:pt idx="76">
                  <c:v>-0.28703703703703698</c:v>
                </c:pt>
                <c:pt idx="77">
                  <c:v>-0.27777777777777768</c:v>
                </c:pt>
                <c:pt idx="78">
                  <c:v>-0.26851851851851838</c:v>
                </c:pt>
                <c:pt idx="79">
                  <c:v>-0.25925925925925908</c:v>
                </c:pt>
                <c:pt idx="80">
                  <c:v>-0.25</c:v>
                </c:pt>
                <c:pt idx="81">
                  <c:v>-0.2407407407407407</c:v>
                </c:pt>
                <c:pt idx="82">
                  <c:v>-0.2314814814814814</c:v>
                </c:pt>
                <c:pt idx="83">
                  <c:v>-0.2222222222222221</c:v>
                </c:pt>
                <c:pt idx="84">
                  <c:v>-0.2129629629629628</c:v>
                </c:pt>
                <c:pt idx="85">
                  <c:v>-0.20370370370370372</c:v>
                </c:pt>
                <c:pt idx="86">
                  <c:v>-0.19444444444444442</c:v>
                </c:pt>
                <c:pt idx="87">
                  <c:v>-0.18518518518518512</c:v>
                </c:pt>
                <c:pt idx="88">
                  <c:v>-0.17592592592592582</c:v>
                </c:pt>
                <c:pt idx="89">
                  <c:v>-0.16666666666666652</c:v>
                </c:pt>
                <c:pt idx="90">
                  <c:v>-0.15740740740740744</c:v>
                </c:pt>
                <c:pt idx="91">
                  <c:v>-0.14814814814814814</c:v>
                </c:pt>
                <c:pt idx="92">
                  <c:v>-0.13888888888888884</c:v>
                </c:pt>
                <c:pt idx="93">
                  <c:v>-0.12962962962962954</c:v>
                </c:pt>
                <c:pt idx="94">
                  <c:v>-0.12037037037037024</c:v>
                </c:pt>
                <c:pt idx="95">
                  <c:v>-0.11111111111111116</c:v>
                </c:pt>
                <c:pt idx="96">
                  <c:v>-0.10185185185185186</c:v>
                </c:pt>
                <c:pt idx="97">
                  <c:v>-9.259259259259256E-2</c:v>
                </c:pt>
                <c:pt idx="98">
                  <c:v>-8.3333333333333259E-2</c:v>
                </c:pt>
                <c:pt idx="99">
                  <c:v>-7.4074074074073959E-2</c:v>
                </c:pt>
                <c:pt idx="100">
                  <c:v>-6.4814814814814659E-2</c:v>
                </c:pt>
                <c:pt idx="101">
                  <c:v>-5.555555555555558E-2</c:v>
                </c:pt>
                <c:pt idx="102">
                  <c:v>-4.629629629629628E-2</c:v>
                </c:pt>
                <c:pt idx="103">
                  <c:v>-3.7037037037036979E-2</c:v>
                </c:pt>
                <c:pt idx="104">
                  <c:v>-2.7777777777777679E-2</c:v>
                </c:pt>
                <c:pt idx="105">
                  <c:v>-1.8518518518518379E-2</c:v>
                </c:pt>
                <c:pt idx="106">
                  <c:v>-9.2592592592593004E-3</c:v>
                </c:pt>
                <c:pt idx="107">
                  <c:v>0</c:v>
                </c:pt>
                <c:pt idx="108">
                  <c:v>9.2592592592593004E-3</c:v>
                </c:pt>
                <c:pt idx="109">
                  <c:v>1.8518518518518601E-2</c:v>
                </c:pt>
                <c:pt idx="110">
                  <c:v>2.777777777777779E-2</c:v>
                </c:pt>
                <c:pt idx="111">
                  <c:v>3.703703703703709E-2</c:v>
                </c:pt>
                <c:pt idx="112">
                  <c:v>4.6296296296296391E-2</c:v>
                </c:pt>
                <c:pt idx="113">
                  <c:v>5.555555555555558E-2</c:v>
                </c:pt>
                <c:pt idx="114">
                  <c:v>6.4814814814814881E-2</c:v>
                </c:pt>
                <c:pt idx="115">
                  <c:v>7.4074074074074181E-2</c:v>
                </c:pt>
                <c:pt idx="116">
                  <c:v>8.333333333333337E-2</c:v>
                </c:pt>
                <c:pt idx="117">
                  <c:v>9.2592592592592671E-2</c:v>
                </c:pt>
                <c:pt idx="118">
                  <c:v>0.10185185185185186</c:v>
                </c:pt>
                <c:pt idx="119">
                  <c:v>0.11111111111111116</c:v>
                </c:pt>
                <c:pt idx="120">
                  <c:v>0.12037037037037046</c:v>
                </c:pt>
                <c:pt idx="121">
                  <c:v>0.12962962962962965</c:v>
                </c:pt>
                <c:pt idx="122">
                  <c:v>0.13888888888888895</c:v>
                </c:pt>
                <c:pt idx="123">
                  <c:v>0.14814814814814814</c:v>
                </c:pt>
                <c:pt idx="124">
                  <c:v>0.15740740740740744</c:v>
                </c:pt>
                <c:pt idx="125">
                  <c:v>0.16666666666666674</c:v>
                </c:pt>
                <c:pt idx="126">
                  <c:v>0.17592592592592593</c:v>
                </c:pt>
                <c:pt idx="127">
                  <c:v>0.18518518518518523</c:v>
                </c:pt>
                <c:pt idx="128">
                  <c:v>0.19444444444444453</c:v>
                </c:pt>
                <c:pt idx="129">
                  <c:v>0.20370370370370372</c:v>
                </c:pt>
                <c:pt idx="130">
                  <c:v>0.21296296296296302</c:v>
                </c:pt>
                <c:pt idx="131">
                  <c:v>0.22222222222222232</c:v>
                </c:pt>
                <c:pt idx="132">
                  <c:v>0.23148148148148151</c:v>
                </c:pt>
                <c:pt idx="133">
                  <c:v>0.24074074074074081</c:v>
                </c:pt>
                <c:pt idx="134">
                  <c:v>0.25</c:v>
                </c:pt>
                <c:pt idx="135">
                  <c:v>0.2592592592592593</c:v>
                </c:pt>
                <c:pt idx="136">
                  <c:v>0.2685185185185186</c:v>
                </c:pt>
                <c:pt idx="137">
                  <c:v>0.27777777777777779</c:v>
                </c:pt>
                <c:pt idx="138">
                  <c:v>0.28703703703703709</c:v>
                </c:pt>
                <c:pt idx="139">
                  <c:v>0.29629629629629628</c:v>
                </c:pt>
                <c:pt idx="140">
                  <c:v>0.30555555555555558</c:v>
                </c:pt>
                <c:pt idx="141">
                  <c:v>0.31481481481481488</c:v>
                </c:pt>
                <c:pt idx="142">
                  <c:v>0.32407407407407407</c:v>
                </c:pt>
                <c:pt idx="143">
                  <c:v>0.33333333333333337</c:v>
                </c:pt>
                <c:pt idx="144">
                  <c:v>0.34259259259259267</c:v>
                </c:pt>
                <c:pt idx="145">
                  <c:v>0.35185185185185186</c:v>
                </c:pt>
                <c:pt idx="146">
                  <c:v>0.36111111111111116</c:v>
                </c:pt>
                <c:pt idx="147">
                  <c:v>0.37037037037037046</c:v>
                </c:pt>
                <c:pt idx="148">
                  <c:v>0.37962962962962965</c:v>
                </c:pt>
                <c:pt idx="149">
                  <c:v>0.38888888888888895</c:v>
                </c:pt>
                <c:pt idx="150">
                  <c:v>0.39814814814814814</c:v>
                </c:pt>
                <c:pt idx="151">
                  <c:v>0.40740740740740744</c:v>
                </c:pt>
                <c:pt idx="152">
                  <c:v>0.41666666666666674</c:v>
                </c:pt>
                <c:pt idx="153">
                  <c:v>0.42592592592592593</c:v>
                </c:pt>
                <c:pt idx="154">
                  <c:v>0.43518518518518523</c:v>
                </c:pt>
                <c:pt idx="155">
                  <c:v>0.44444444444444442</c:v>
                </c:pt>
                <c:pt idx="156">
                  <c:v>0.45370370370370372</c:v>
                </c:pt>
                <c:pt idx="157">
                  <c:v>0.46296296296296302</c:v>
                </c:pt>
                <c:pt idx="158">
                  <c:v>0.47222222222222221</c:v>
                </c:pt>
                <c:pt idx="159">
                  <c:v>0.48148148148148151</c:v>
                </c:pt>
                <c:pt idx="160">
                  <c:v>0.49074074074074081</c:v>
                </c:pt>
                <c:pt idx="161">
                  <c:v>0.5</c:v>
                </c:pt>
                <c:pt idx="162">
                  <c:v>0.5092592592592593</c:v>
                </c:pt>
                <c:pt idx="163">
                  <c:v>0.5185185185185186</c:v>
                </c:pt>
                <c:pt idx="164">
                  <c:v>0.52777777777777779</c:v>
                </c:pt>
                <c:pt idx="165">
                  <c:v>0.53703703703703709</c:v>
                </c:pt>
                <c:pt idx="166">
                  <c:v>0.54629629629629628</c:v>
                </c:pt>
                <c:pt idx="167">
                  <c:v>0.55555555555555558</c:v>
                </c:pt>
                <c:pt idx="168">
                  <c:v>0.56481481481481488</c:v>
                </c:pt>
                <c:pt idx="169">
                  <c:v>0.57407407407407407</c:v>
                </c:pt>
                <c:pt idx="170">
                  <c:v>0.58333333333333337</c:v>
                </c:pt>
                <c:pt idx="171">
                  <c:v>0.59259259259259256</c:v>
                </c:pt>
                <c:pt idx="172">
                  <c:v>0.60185185185185186</c:v>
                </c:pt>
                <c:pt idx="173">
                  <c:v>0.61111111111111116</c:v>
                </c:pt>
                <c:pt idx="174">
                  <c:v>0.62037037037037046</c:v>
                </c:pt>
                <c:pt idx="175">
                  <c:v>0.62962962962962965</c:v>
                </c:pt>
                <c:pt idx="176">
                  <c:v>0.63888888888888884</c:v>
                </c:pt>
                <c:pt idx="177">
                  <c:v>0.64814814814814814</c:v>
                </c:pt>
                <c:pt idx="178">
                  <c:v>0.65740740740740744</c:v>
                </c:pt>
                <c:pt idx="179">
                  <c:v>0.66666666666666674</c:v>
                </c:pt>
                <c:pt idx="180">
                  <c:v>0.67592592592592593</c:v>
                </c:pt>
                <c:pt idx="181">
                  <c:v>0.68518518518518523</c:v>
                </c:pt>
                <c:pt idx="182">
                  <c:v>0.69444444444444442</c:v>
                </c:pt>
                <c:pt idx="183">
                  <c:v>0.70370370370370372</c:v>
                </c:pt>
                <c:pt idx="184">
                  <c:v>0.71296296296296302</c:v>
                </c:pt>
                <c:pt idx="185">
                  <c:v>0.72222222222222221</c:v>
                </c:pt>
                <c:pt idx="186">
                  <c:v>0.73148148148148151</c:v>
                </c:pt>
                <c:pt idx="187">
                  <c:v>0.7407407407407407</c:v>
                </c:pt>
                <c:pt idx="188">
                  <c:v>0.75</c:v>
                </c:pt>
                <c:pt idx="189">
                  <c:v>0.7592592592592593</c:v>
                </c:pt>
                <c:pt idx="190">
                  <c:v>0.7685185185185186</c:v>
                </c:pt>
                <c:pt idx="191">
                  <c:v>0.77777777777777779</c:v>
                </c:pt>
                <c:pt idx="192">
                  <c:v>0.78703703703703698</c:v>
                </c:pt>
                <c:pt idx="193">
                  <c:v>0.79629629629629628</c:v>
                </c:pt>
                <c:pt idx="194">
                  <c:v>0.80555555555555558</c:v>
                </c:pt>
                <c:pt idx="195">
                  <c:v>0.81481481481481488</c:v>
                </c:pt>
                <c:pt idx="196">
                  <c:v>0.82407407407407407</c:v>
                </c:pt>
                <c:pt idx="197">
                  <c:v>0.83333333333333337</c:v>
                </c:pt>
                <c:pt idx="198">
                  <c:v>0.84259259259259256</c:v>
                </c:pt>
                <c:pt idx="199">
                  <c:v>0.85185185185185186</c:v>
                </c:pt>
                <c:pt idx="200">
                  <c:v>0.86111111111111116</c:v>
                </c:pt>
                <c:pt idx="201">
                  <c:v>0.87037037037037035</c:v>
                </c:pt>
                <c:pt idx="202">
                  <c:v>0.87962962962962965</c:v>
                </c:pt>
                <c:pt idx="203">
                  <c:v>0.88888888888888884</c:v>
                </c:pt>
                <c:pt idx="204">
                  <c:v>0.89814814814814814</c:v>
                </c:pt>
                <c:pt idx="205">
                  <c:v>0.90740740740740744</c:v>
                </c:pt>
                <c:pt idx="206">
                  <c:v>0.91666666666666663</c:v>
                </c:pt>
                <c:pt idx="207">
                  <c:v>0.92592592592592593</c:v>
                </c:pt>
                <c:pt idx="208">
                  <c:v>0.93518518518518523</c:v>
                </c:pt>
                <c:pt idx="209">
                  <c:v>0.94444444444444442</c:v>
                </c:pt>
                <c:pt idx="210">
                  <c:v>0.95370370370370372</c:v>
                </c:pt>
                <c:pt idx="211">
                  <c:v>0.96296296296296302</c:v>
                </c:pt>
                <c:pt idx="212">
                  <c:v>0.97222222222222221</c:v>
                </c:pt>
                <c:pt idx="213">
                  <c:v>0.98148148148148151</c:v>
                </c:pt>
                <c:pt idx="214">
                  <c:v>0.9907407407407407</c:v>
                </c:pt>
                <c:pt idx="215">
                  <c:v>1</c:v>
                </c:pt>
              </c:numCache>
            </c:numRef>
          </c:cat>
          <c:val>
            <c:numRef>
              <c:f>Plan1!$AN$84:$AN$299</c:f>
              <c:numCache>
                <c:formatCode>0.000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E117-4EEF-B23B-860837BB216B}"/>
            </c:ext>
          </c:extLst>
        </c:ser>
        <c:bandFmts/>
        <c:axId val="665096880"/>
        <c:axId val="665098448"/>
        <c:axId val="688970136"/>
      </c:surface3DChart>
      <c:catAx>
        <c:axId val="665096880"/>
        <c:scaling>
          <c:orientation val="minMax"/>
        </c:scaling>
        <c:delete val="0"/>
        <c:axPos val="b"/>
        <c:title>
          <c:tx>
            <c:strRef>
              <c:f>Plan1!$H$3</c:f>
              <c:strCache>
                <c:ptCount val="1"/>
                <c:pt idx="0">
                  <c:v>Code A</c:v>
                </c:pt>
              </c:strCache>
            </c:strRef>
          </c:tx>
          <c:layout>
            <c:manualLayout>
              <c:xMode val="edge"/>
              <c:yMode val="edge"/>
              <c:x val="7.7553130756056266E-3"/>
              <c:y val="0.60157525872583983"/>
            </c:manualLayout>
          </c:layout>
          <c:overlay val="0"/>
          <c:txPr>
            <a:bodyPr rot="360000"/>
            <a:lstStyle/>
            <a:p>
              <a:pPr>
                <a:defRPr/>
              </a:pPr>
              <a:endParaRPr lang="pt-BR"/>
            </a:p>
          </c:txPr>
        </c:title>
        <c:numFmt formatCode="0.00" sourceLinked="1"/>
        <c:majorTickMark val="out"/>
        <c:minorTickMark val="none"/>
        <c:tickLblPos val="nextTo"/>
        <c:crossAx val="665098448"/>
        <c:crosses val="autoZero"/>
        <c:auto val="1"/>
        <c:lblAlgn val="ctr"/>
        <c:lblOffset val="100"/>
        <c:noMultiLvlLbl val="0"/>
      </c:catAx>
      <c:valAx>
        <c:axId val="6650984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Resposta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665096880"/>
        <c:crosses val="autoZero"/>
        <c:crossBetween val="midCat"/>
      </c:valAx>
      <c:serAx>
        <c:axId val="688970136"/>
        <c:scaling>
          <c:orientation val="minMax"/>
        </c:scaling>
        <c:delete val="0"/>
        <c:axPos val="b"/>
        <c:title>
          <c:tx>
            <c:strRef>
              <c:f>Plan1!$H$3</c:f>
              <c:strCache>
                <c:ptCount val="1"/>
                <c:pt idx="0">
                  <c:v>Code A</c:v>
                </c:pt>
              </c:strCache>
            </c:strRef>
          </c:tx>
          <c:layout>
            <c:manualLayout>
              <c:xMode val="edge"/>
              <c:yMode val="edge"/>
              <c:x val="0.87551725956130488"/>
              <c:y val="0.85048767769580247"/>
            </c:manualLayout>
          </c:layout>
          <c:overlay val="0"/>
          <c:txPr>
            <a:bodyPr rot="-2700000" vert="horz" anchor="t" anchorCtr="0"/>
            <a:lstStyle/>
            <a:p>
              <a:pPr>
                <a:defRPr/>
              </a:pPr>
              <a:endParaRPr lang="pt-BR"/>
            </a:p>
          </c:txPr>
        </c:title>
        <c:majorTickMark val="out"/>
        <c:minorTickMark val="none"/>
        <c:tickLblPos val="nextTo"/>
        <c:crossAx val="665098448"/>
        <c:crosses val="autoZero"/>
        <c:tickLblSkip val="5"/>
        <c:tickMarkSkip val="1"/>
      </c:serAx>
    </c:plotArea>
    <c:legend>
      <c:legendPos val="r"/>
      <c:layout>
        <c:manualLayout>
          <c:xMode val="edge"/>
          <c:yMode val="edge"/>
          <c:x val="0.80219910011248585"/>
          <c:y val="5.9413419913419911E-2"/>
          <c:w val="0.11165397416978144"/>
          <c:h val="0.41060893054264752"/>
        </c:manualLayout>
      </c:layout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2728689287654E-2"/>
          <c:y val="5.5234009536782369E-2"/>
          <c:w val="0.84274203320868557"/>
          <c:h val="0.74546559225645281"/>
        </c:manualLayout>
      </c:layout>
      <c:scatterChart>
        <c:scatterStyle val="lineMarker"/>
        <c:varyColors val="0"/>
        <c:ser>
          <c:idx val="1"/>
          <c:order val="0"/>
          <c:tx>
            <c:strRef>
              <c:f>Plan1!$H$1</c:f>
              <c:strCache>
                <c:ptCount val="1"/>
                <c:pt idx="0">
                  <c:v>Projeto Experimentos</c:v>
                </c:pt>
              </c:strCache>
            </c:strRef>
          </c:tx>
          <c:spPr>
            <a:ln w="28575">
              <a:noFill/>
            </a:ln>
          </c:spPr>
          <c:xVal>
            <c:numRef>
              <c:f>Plan1!$H$6:$H$14</c:f>
              <c:numCache>
                <c:formatCode>0.0</c:formatCode>
                <c:ptCount val="9"/>
                <c:pt idx="0">
                  <c:v>-1</c:v>
                </c:pt>
                <c:pt idx="1">
                  <c:v>-0.5</c:v>
                </c:pt>
                <c:pt idx="2">
                  <c:v>-0.5</c:v>
                </c:pt>
                <c:pt idx="3">
                  <c:v>0</c:v>
                </c:pt>
                <c:pt idx="4">
                  <c:v>0.5</c:v>
                </c:pt>
                <c:pt idx="5">
                  <c:v>0.5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xVal>
          <c:yVal>
            <c:numRef>
              <c:f>Plan1!$I$6:$I$14</c:f>
              <c:numCache>
                <c:formatCode>0.000</c:formatCode>
                <c:ptCount val="9"/>
                <c:pt idx="0">
                  <c:v>0</c:v>
                </c:pt>
                <c:pt idx="1">
                  <c:v>-0.86599999999999999</c:v>
                </c:pt>
                <c:pt idx="2">
                  <c:v>0.86599999999999999</c:v>
                </c:pt>
                <c:pt idx="3">
                  <c:v>0</c:v>
                </c:pt>
                <c:pt idx="4">
                  <c:v>-0.86599999999999999</c:v>
                </c:pt>
                <c:pt idx="5">
                  <c:v>0.86599999999999999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10-43BA-8FAF-E1F8331E326D}"/>
            </c:ext>
          </c:extLst>
        </c:ser>
        <c:ser>
          <c:idx val="0"/>
          <c:order val="1"/>
          <c:tx>
            <c:strRef>
              <c:f>Plan1!$N$4</c:f>
              <c:strCache>
                <c:ptCount val="1"/>
                <c:pt idx="0">
                  <c:v>Codes Experimentais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Plan1!$N$7:$N$23</c:f>
              <c:numCache>
                <c:formatCode>0.00</c:formatCode>
                <c:ptCount val="17"/>
                <c:pt idx="0">
                  <c:v>-1.5</c:v>
                </c:pt>
                <c:pt idx="1">
                  <c:v>-1.5</c:v>
                </c:pt>
                <c:pt idx="2">
                  <c:v>-1.5</c:v>
                </c:pt>
                <c:pt idx="3">
                  <c:v>-1.5</c:v>
                </c:pt>
                <c:pt idx="4">
                  <c:v>-1.5</c:v>
                </c:pt>
                <c:pt idx="5">
                  <c:v>-1.5</c:v>
                </c:pt>
                <c:pt idx="6">
                  <c:v>-1.5</c:v>
                </c:pt>
                <c:pt idx="7">
                  <c:v>-1.5</c:v>
                </c:pt>
                <c:pt idx="8">
                  <c:v>-1.5</c:v>
                </c:pt>
                <c:pt idx="9">
                  <c:v>-1.5</c:v>
                </c:pt>
                <c:pt idx="10">
                  <c:v>-1.5</c:v>
                </c:pt>
                <c:pt idx="11">
                  <c:v>-1.5</c:v>
                </c:pt>
                <c:pt idx="12">
                  <c:v>-1.5</c:v>
                </c:pt>
                <c:pt idx="13">
                  <c:v>-1.5</c:v>
                </c:pt>
                <c:pt idx="14">
                  <c:v>-1.5</c:v>
                </c:pt>
                <c:pt idx="15">
                  <c:v>-1.5</c:v>
                </c:pt>
                <c:pt idx="16">
                  <c:v>-1.5</c:v>
                </c:pt>
              </c:numCache>
            </c:numRef>
          </c:xVal>
          <c:yVal>
            <c:numRef>
              <c:f>Plan1!$O$7:$O$23</c:f>
              <c:numCache>
                <c:formatCode>0.000</c:formatCode>
                <c:ptCount val="17"/>
                <c:pt idx="0">
                  <c:v>-2.0206666666666666</c:v>
                </c:pt>
                <c:pt idx="1">
                  <c:v>-2.0206666666666666</c:v>
                </c:pt>
                <c:pt idx="2">
                  <c:v>-2.0206666666666666</c:v>
                </c:pt>
                <c:pt idx="3">
                  <c:v>-2.0206666666666666</c:v>
                </c:pt>
                <c:pt idx="4">
                  <c:v>-2.0206666666666666</c:v>
                </c:pt>
                <c:pt idx="5" formatCode="0.0000">
                  <c:v>-2.0206666666666666</c:v>
                </c:pt>
                <c:pt idx="6">
                  <c:v>-2.0206666666666666</c:v>
                </c:pt>
                <c:pt idx="7">
                  <c:v>-2.0206666666666666</c:v>
                </c:pt>
                <c:pt idx="8">
                  <c:v>-2.0206666666666666</c:v>
                </c:pt>
                <c:pt idx="9">
                  <c:v>-2.0206666666666666</c:v>
                </c:pt>
                <c:pt idx="10">
                  <c:v>-2.0206666666666666</c:v>
                </c:pt>
                <c:pt idx="11">
                  <c:v>-2.0206666666666666</c:v>
                </c:pt>
                <c:pt idx="12">
                  <c:v>-2.0206666666666666</c:v>
                </c:pt>
                <c:pt idx="13">
                  <c:v>-2.0206666666666666</c:v>
                </c:pt>
                <c:pt idx="14">
                  <c:v>-2.0206666666666666</c:v>
                </c:pt>
                <c:pt idx="15">
                  <c:v>-2.0206666666666666</c:v>
                </c:pt>
                <c:pt idx="16">
                  <c:v>-2.0206666666666666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10-43BA-8FAF-E1F8331E3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5560"/>
        <c:axId val="461507200"/>
      </c:scatterChart>
      <c:valAx>
        <c:axId val="461505560"/>
        <c:scaling>
          <c:orientation val="minMax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1507200"/>
        <c:crosses val="autoZero"/>
        <c:crossBetween val="midCat"/>
      </c:valAx>
      <c:valAx>
        <c:axId val="461507200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1505560"/>
        <c:crosses val="autoZero"/>
        <c:crossBetween val="midCat"/>
      </c:valAx>
    </c:plotArea>
    <c:legend>
      <c:legendPos val="b"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68016257254834"/>
          <c:y val="3.1855363743489074E-2"/>
          <c:w val="0.8584548787456826"/>
          <c:h val="0.88325045118226675"/>
        </c:manualLayout>
      </c:layout>
      <c:barChart>
        <c:barDir val="col"/>
        <c:grouping val="clustered"/>
        <c:varyColors val="0"/>
        <c:ser>
          <c:idx val="0"/>
          <c:order val="0"/>
          <c:spPr>
            <a:noFill/>
            <a:ln>
              <a:solidFill>
                <a:schemeClr val="accent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Plan1!$Z$9:$AE$9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</c:numCache>
              </c:numRef>
            </c:plus>
            <c:minus>
              <c:numRef>
                <c:f>Plan1!$Z$9:$AE$9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Plan1!$Z$7:$AE$7</c:f>
              <c:strCache>
                <c:ptCount val="6"/>
                <c:pt idx="0">
                  <c:v>B^2</c:v>
                </c:pt>
                <c:pt idx="1">
                  <c:v>A^2</c:v>
                </c:pt>
                <c:pt idx="2">
                  <c:v> A*B</c:v>
                </c:pt>
                <c:pt idx="3">
                  <c:v>B</c:v>
                </c:pt>
                <c:pt idx="4">
                  <c:v>A</c:v>
                </c:pt>
                <c:pt idx="5">
                  <c:v>CONSTANTE</c:v>
                </c:pt>
              </c:strCache>
            </c:strRef>
          </c:cat>
          <c:val>
            <c:numRef>
              <c:f>Plan1!$Z$8:$AE$8</c:f>
              <c:numCache>
                <c:formatCode>0.000</c:formatCode>
                <c:ptCount val="6"/>
                <c:pt idx="0" formatCode="0.0">
                  <c:v>0</c:v>
                </c:pt>
                <c:pt idx="1">
                  <c:v>0</c:v>
                </c:pt>
                <c:pt idx="2">
                  <c:v>0</c:v>
                </c:pt>
                <c:pt idx="3" formatCode="0.00">
                  <c:v>0</c:v>
                </c:pt>
                <c:pt idx="4">
                  <c:v>0</c:v>
                </c:pt>
                <c:pt idx="5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5C-485C-8B22-8E69F065C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267552"/>
        <c:axId val="478259680"/>
      </c:barChart>
      <c:catAx>
        <c:axId val="47826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8259680"/>
        <c:crosses val="autoZero"/>
        <c:auto val="1"/>
        <c:lblAlgn val="ctr"/>
        <c:lblOffset val="100"/>
        <c:noMultiLvlLbl val="0"/>
      </c:catAx>
      <c:valAx>
        <c:axId val="4782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826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 vs Code</a:t>
            </a:r>
            <a:r>
              <a:rPr lang="pt-BR" baseline="0"/>
              <a:t> A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Plan1!$N$7:$N$74</c:f>
              <c:numCache>
                <c:formatCode>0.00</c:formatCode>
                <c:ptCount val="68"/>
                <c:pt idx="0">
                  <c:v>-1.5</c:v>
                </c:pt>
                <c:pt idx="1">
                  <c:v>-1.5</c:v>
                </c:pt>
                <c:pt idx="2">
                  <c:v>-1.5</c:v>
                </c:pt>
                <c:pt idx="3">
                  <c:v>-1.5</c:v>
                </c:pt>
                <c:pt idx="4">
                  <c:v>-1.5</c:v>
                </c:pt>
                <c:pt idx="5">
                  <c:v>-1.5</c:v>
                </c:pt>
                <c:pt idx="6">
                  <c:v>-1.5</c:v>
                </c:pt>
                <c:pt idx="7">
                  <c:v>-1.5</c:v>
                </c:pt>
                <c:pt idx="8">
                  <c:v>-1.5</c:v>
                </c:pt>
                <c:pt idx="9">
                  <c:v>-1.5</c:v>
                </c:pt>
                <c:pt idx="10">
                  <c:v>-1.5</c:v>
                </c:pt>
                <c:pt idx="11">
                  <c:v>-1.5</c:v>
                </c:pt>
                <c:pt idx="12">
                  <c:v>-1.5</c:v>
                </c:pt>
                <c:pt idx="13">
                  <c:v>-1.5</c:v>
                </c:pt>
                <c:pt idx="14">
                  <c:v>-1.5</c:v>
                </c:pt>
                <c:pt idx="15">
                  <c:v>-1.5</c:v>
                </c:pt>
                <c:pt idx="16">
                  <c:v>-1.5</c:v>
                </c:pt>
                <c:pt idx="17">
                  <c:v>-1.5</c:v>
                </c:pt>
                <c:pt idx="18">
                  <c:v>-1.5</c:v>
                </c:pt>
                <c:pt idx="19">
                  <c:v>-1.5</c:v>
                </c:pt>
                <c:pt idx="20">
                  <c:v>-1.5</c:v>
                </c:pt>
                <c:pt idx="21">
                  <c:v>-1.5</c:v>
                </c:pt>
                <c:pt idx="22">
                  <c:v>-1.5</c:v>
                </c:pt>
                <c:pt idx="23">
                  <c:v>-1.5</c:v>
                </c:pt>
                <c:pt idx="24">
                  <c:v>-1.5</c:v>
                </c:pt>
                <c:pt idx="25">
                  <c:v>-1.5</c:v>
                </c:pt>
                <c:pt idx="26">
                  <c:v>-1.5</c:v>
                </c:pt>
                <c:pt idx="27">
                  <c:v>-1.5</c:v>
                </c:pt>
                <c:pt idx="28">
                  <c:v>-1.5</c:v>
                </c:pt>
                <c:pt idx="29">
                  <c:v>-1.5</c:v>
                </c:pt>
                <c:pt idx="30">
                  <c:v>-1.5</c:v>
                </c:pt>
                <c:pt idx="31">
                  <c:v>-1.5</c:v>
                </c:pt>
                <c:pt idx="32">
                  <c:v>-1.5</c:v>
                </c:pt>
                <c:pt idx="33">
                  <c:v>-1.5</c:v>
                </c:pt>
                <c:pt idx="34">
                  <c:v>-1.5</c:v>
                </c:pt>
                <c:pt idx="35">
                  <c:v>-1.5</c:v>
                </c:pt>
                <c:pt idx="36">
                  <c:v>-1.5</c:v>
                </c:pt>
                <c:pt idx="37">
                  <c:v>-1.5</c:v>
                </c:pt>
                <c:pt idx="38">
                  <c:v>-1.5</c:v>
                </c:pt>
                <c:pt idx="39">
                  <c:v>-1.5</c:v>
                </c:pt>
                <c:pt idx="40">
                  <c:v>-1.5</c:v>
                </c:pt>
                <c:pt idx="41">
                  <c:v>-1.5</c:v>
                </c:pt>
                <c:pt idx="42">
                  <c:v>-1.5</c:v>
                </c:pt>
                <c:pt idx="43">
                  <c:v>-1.5</c:v>
                </c:pt>
                <c:pt idx="44">
                  <c:v>-1.5</c:v>
                </c:pt>
                <c:pt idx="45">
                  <c:v>-1.5</c:v>
                </c:pt>
                <c:pt idx="46">
                  <c:v>-1.5</c:v>
                </c:pt>
                <c:pt idx="47">
                  <c:v>-1.5</c:v>
                </c:pt>
                <c:pt idx="48">
                  <c:v>-1.5</c:v>
                </c:pt>
                <c:pt idx="49">
                  <c:v>-1.5</c:v>
                </c:pt>
                <c:pt idx="50">
                  <c:v>-1.5</c:v>
                </c:pt>
                <c:pt idx="51">
                  <c:v>-1.5</c:v>
                </c:pt>
                <c:pt idx="52">
                  <c:v>-1.5</c:v>
                </c:pt>
                <c:pt idx="53">
                  <c:v>-1.5</c:v>
                </c:pt>
                <c:pt idx="54">
                  <c:v>-1.5</c:v>
                </c:pt>
                <c:pt idx="55">
                  <c:v>-1.5</c:v>
                </c:pt>
                <c:pt idx="56">
                  <c:v>-1.5</c:v>
                </c:pt>
                <c:pt idx="57">
                  <c:v>-1.5</c:v>
                </c:pt>
                <c:pt idx="58">
                  <c:v>-1.5</c:v>
                </c:pt>
                <c:pt idx="59">
                  <c:v>-1.5</c:v>
                </c:pt>
                <c:pt idx="60">
                  <c:v>-1.5</c:v>
                </c:pt>
                <c:pt idx="61">
                  <c:v>-1.5</c:v>
                </c:pt>
                <c:pt idx="62">
                  <c:v>-1.5</c:v>
                </c:pt>
                <c:pt idx="63">
                  <c:v>-1.5</c:v>
                </c:pt>
                <c:pt idx="64">
                  <c:v>-1.5</c:v>
                </c:pt>
                <c:pt idx="65">
                  <c:v>-1.5</c:v>
                </c:pt>
                <c:pt idx="66">
                  <c:v>-1.5</c:v>
                </c:pt>
                <c:pt idx="67">
                  <c:v>-1.5</c:v>
                </c:pt>
              </c:numCache>
            </c:numRef>
          </c:xVal>
          <c:yVal>
            <c:numRef>
              <c:f>Plan1!$U$7:$U$74</c:f>
              <c:numCache>
                <c:formatCode>0.00</c:formatCode>
                <c:ptCount val="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C1-40F6-BDD4-0304B386E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151224"/>
        <c:axId val="477148600"/>
      </c:scatterChart>
      <c:valAx>
        <c:axId val="477151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48600"/>
        <c:crosses val="autoZero"/>
        <c:crossBetween val="midCat"/>
      </c:valAx>
      <c:valAx>
        <c:axId val="477148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51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Resposta em função</a:t>
            </a:r>
            <a:r>
              <a:rPr lang="pt-BR" baseline="0"/>
              <a:t> de Code A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9.7971975894542748E-2"/>
          <c:y val="0.17264921614881518"/>
          <c:w val="0.84376327627569037"/>
          <c:h val="0.63557810582614094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9000202639434302"/>
                  <c:y val="-0.478057371096586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Plan1!$N$7:$N$74</c:f>
              <c:numCache>
                <c:formatCode>0.00</c:formatCode>
                <c:ptCount val="68"/>
                <c:pt idx="0">
                  <c:v>-1.5</c:v>
                </c:pt>
                <c:pt idx="1">
                  <c:v>-1.5</c:v>
                </c:pt>
                <c:pt idx="2">
                  <c:v>-1.5</c:v>
                </c:pt>
                <c:pt idx="3">
                  <c:v>-1.5</c:v>
                </c:pt>
                <c:pt idx="4">
                  <c:v>-1.5</c:v>
                </c:pt>
                <c:pt idx="5">
                  <c:v>-1.5</c:v>
                </c:pt>
                <c:pt idx="6">
                  <c:v>-1.5</c:v>
                </c:pt>
                <c:pt idx="7">
                  <c:v>-1.5</c:v>
                </c:pt>
                <c:pt idx="8">
                  <c:v>-1.5</c:v>
                </c:pt>
                <c:pt idx="9">
                  <c:v>-1.5</c:v>
                </c:pt>
                <c:pt idx="10">
                  <c:v>-1.5</c:v>
                </c:pt>
                <c:pt idx="11">
                  <c:v>-1.5</c:v>
                </c:pt>
                <c:pt idx="12">
                  <c:v>-1.5</c:v>
                </c:pt>
                <c:pt idx="13">
                  <c:v>-1.5</c:v>
                </c:pt>
                <c:pt idx="14">
                  <c:v>-1.5</c:v>
                </c:pt>
                <c:pt idx="15">
                  <c:v>-1.5</c:v>
                </c:pt>
                <c:pt idx="16">
                  <c:v>-1.5</c:v>
                </c:pt>
                <c:pt idx="17">
                  <c:v>-1.5</c:v>
                </c:pt>
                <c:pt idx="18">
                  <c:v>-1.5</c:v>
                </c:pt>
                <c:pt idx="19">
                  <c:v>-1.5</c:v>
                </c:pt>
                <c:pt idx="20">
                  <c:v>-1.5</c:v>
                </c:pt>
                <c:pt idx="21">
                  <c:v>-1.5</c:v>
                </c:pt>
                <c:pt idx="22">
                  <c:v>-1.5</c:v>
                </c:pt>
                <c:pt idx="23">
                  <c:v>-1.5</c:v>
                </c:pt>
                <c:pt idx="24">
                  <c:v>-1.5</c:v>
                </c:pt>
                <c:pt idx="25">
                  <c:v>-1.5</c:v>
                </c:pt>
                <c:pt idx="26">
                  <c:v>-1.5</c:v>
                </c:pt>
                <c:pt idx="27">
                  <c:v>-1.5</c:v>
                </c:pt>
                <c:pt idx="28">
                  <c:v>-1.5</c:v>
                </c:pt>
                <c:pt idx="29">
                  <c:v>-1.5</c:v>
                </c:pt>
                <c:pt idx="30">
                  <c:v>-1.5</c:v>
                </c:pt>
                <c:pt idx="31">
                  <c:v>-1.5</c:v>
                </c:pt>
                <c:pt idx="32">
                  <c:v>-1.5</c:v>
                </c:pt>
                <c:pt idx="33">
                  <c:v>-1.5</c:v>
                </c:pt>
                <c:pt idx="34">
                  <c:v>-1.5</c:v>
                </c:pt>
                <c:pt idx="35">
                  <c:v>-1.5</c:v>
                </c:pt>
                <c:pt idx="36">
                  <c:v>-1.5</c:v>
                </c:pt>
                <c:pt idx="37">
                  <c:v>-1.5</c:v>
                </c:pt>
                <c:pt idx="38">
                  <c:v>-1.5</c:v>
                </c:pt>
                <c:pt idx="39">
                  <c:v>-1.5</c:v>
                </c:pt>
                <c:pt idx="40">
                  <c:v>-1.5</c:v>
                </c:pt>
                <c:pt idx="41">
                  <c:v>-1.5</c:v>
                </c:pt>
                <c:pt idx="42">
                  <c:v>-1.5</c:v>
                </c:pt>
                <c:pt idx="43">
                  <c:v>-1.5</c:v>
                </c:pt>
                <c:pt idx="44">
                  <c:v>-1.5</c:v>
                </c:pt>
                <c:pt idx="45">
                  <c:v>-1.5</c:v>
                </c:pt>
                <c:pt idx="46">
                  <c:v>-1.5</c:v>
                </c:pt>
                <c:pt idx="47">
                  <c:v>-1.5</c:v>
                </c:pt>
                <c:pt idx="48">
                  <c:v>-1.5</c:v>
                </c:pt>
                <c:pt idx="49">
                  <c:v>-1.5</c:v>
                </c:pt>
                <c:pt idx="50">
                  <c:v>-1.5</c:v>
                </c:pt>
                <c:pt idx="51">
                  <c:v>-1.5</c:v>
                </c:pt>
                <c:pt idx="52">
                  <c:v>-1.5</c:v>
                </c:pt>
                <c:pt idx="53">
                  <c:v>-1.5</c:v>
                </c:pt>
                <c:pt idx="54">
                  <c:v>-1.5</c:v>
                </c:pt>
                <c:pt idx="55">
                  <c:v>-1.5</c:v>
                </c:pt>
                <c:pt idx="56">
                  <c:v>-1.5</c:v>
                </c:pt>
                <c:pt idx="57">
                  <c:v>-1.5</c:v>
                </c:pt>
                <c:pt idx="58">
                  <c:v>-1.5</c:v>
                </c:pt>
                <c:pt idx="59">
                  <c:v>-1.5</c:v>
                </c:pt>
                <c:pt idx="60">
                  <c:v>-1.5</c:v>
                </c:pt>
                <c:pt idx="61">
                  <c:v>-1.5</c:v>
                </c:pt>
                <c:pt idx="62">
                  <c:v>-1.5</c:v>
                </c:pt>
                <c:pt idx="63">
                  <c:v>-1.5</c:v>
                </c:pt>
                <c:pt idx="64">
                  <c:v>-1.5</c:v>
                </c:pt>
                <c:pt idx="65">
                  <c:v>-1.5</c:v>
                </c:pt>
                <c:pt idx="66">
                  <c:v>-1.5</c:v>
                </c:pt>
                <c:pt idx="67">
                  <c:v>-1.5</c:v>
                </c:pt>
              </c:numCache>
            </c:numRef>
          </c:xVal>
          <c:yVal>
            <c:numRef>
              <c:f>Plan1!$R$7:$R$74</c:f>
              <c:numCache>
                <c:formatCode>0.0</c:formatCode>
                <c:ptCount val="68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F22-4263-8DF9-D44DAC320E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7558752"/>
        <c:axId val="547559080"/>
      </c:scatterChart>
      <c:valAx>
        <c:axId val="547558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Code 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47559080"/>
        <c:crosses val="autoZero"/>
        <c:crossBetween val="midCat"/>
      </c:valAx>
      <c:valAx>
        <c:axId val="547559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Resposta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47558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600" b="0" i="0" baseline="0">
                <a:effectLst/>
              </a:rPr>
              <a:t>Resposta em função de Code B</a:t>
            </a:r>
            <a:endParaRPr lang="pt-BR" sz="16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Plan1!$O$7:$O$64</c:f>
              <c:numCache>
                <c:formatCode>0.000</c:formatCode>
                <c:ptCount val="58"/>
                <c:pt idx="0">
                  <c:v>-2.0206666666666666</c:v>
                </c:pt>
                <c:pt idx="1">
                  <c:v>-2.0206666666666666</c:v>
                </c:pt>
                <c:pt idx="2">
                  <c:v>-2.0206666666666666</c:v>
                </c:pt>
                <c:pt idx="3">
                  <c:v>-2.0206666666666666</c:v>
                </c:pt>
                <c:pt idx="4">
                  <c:v>-2.0206666666666666</c:v>
                </c:pt>
                <c:pt idx="5" formatCode="0.0000">
                  <c:v>-2.0206666666666666</c:v>
                </c:pt>
                <c:pt idx="6">
                  <c:v>-2.0206666666666666</c:v>
                </c:pt>
                <c:pt idx="7">
                  <c:v>-2.0206666666666666</c:v>
                </c:pt>
                <c:pt idx="8">
                  <c:v>-2.0206666666666666</c:v>
                </c:pt>
                <c:pt idx="9">
                  <c:v>-2.0206666666666666</c:v>
                </c:pt>
                <c:pt idx="10">
                  <c:v>-2.0206666666666666</c:v>
                </c:pt>
                <c:pt idx="11">
                  <c:v>-2.0206666666666666</c:v>
                </c:pt>
                <c:pt idx="12">
                  <c:v>-2.0206666666666666</c:v>
                </c:pt>
                <c:pt idx="13">
                  <c:v>-2.0206666666666666</c:v>
                </c:pt>
                <c:pt idx="14">
                  <c:v>-2.0206666666666666</c:v>
                </c:pt>
                <c:pt idx="15">
                  <c:v>-2.0206666666666666</c:v>
                </c:pt>
                <c:pt idx="16">
                  <c:v>-2.0206666666666666</c:v>
                </c:pt>
                <c:pt idx="17">
                  <c:v>-2.0206666666666666</c:v>
                </c:pt>
                <c:pt idx="18">
                  <c:v>-2.0206666666666666</c:v>
                </c:pt>
                <c:pt idx="19">
                  <c:v>-2.0206666666666666</c:v>
                </c:pt>
                <c:pt idx="20">
                  <c:v>-2.0206666666666666</c:v>
                </c:pt>
                <c:pt idx="21">
                  <c:v>-2.0206666666666666</c:v>
                </c:pt>
                <c:pt idx="22">
                  <c:v>-2.0206666666666666</c:v>
                </c:pt>
                <c:pt idx="23">
                  <c:v>-2.0206666666666666</c:v>
                </c:pt>
                <c:pt idx="24">
                  <c:v>-2.0206666666666666</c:v>
                </c:pt>
                <c:pt idx="25">
                  <c:v>-2.0206666666666666</c:v>
                </c:pt>
                <c:pt idx="26">
                  <c:v>-2.0206666666666666</c:v>
                </c:pt>
                <c:pt idx="27">
                  <c:v>-2.0206666666666666</c:v>
                </c:pt>
                <c:pt idx="28">
                  <c:v>-2.0206666666666666</c:v>
                </c:pt>
                <c:pt idx="29">
                  <c:v>-2.0206666666666666</c:v>
                </c:pt>
                <c:pt idx="30">
                  <c:v>-2.0206666666666666</c:v>
                </c:pt>
                <c:pt idx="31">
                  <c:v>-2.0206666666666666</c:v>
                </c:pt>
                <c:pt idx="32">
                  <c:v>-2.0206666666666666</c:v>
                </c:pt>
                <c:pt idx="33">
                  <c:v>-2.0206666666666666</c:v>
                </c:pt>
                <c:pt idx="34">
                  <c:v>-2.0206666666666666</c:v>
                </c:pt>
                <c:pt idx="35">
                  <c:v>-2.0206666666666666</c:v>
                </c:pt>
                <c:pt idx="36">
                  <c:v>-2.0206666666666666</c:v>
                </c:pt>
                <c:pt idx="37">
                  <c:v>-2.0206666666666666</c:v>
                </c:pt>
                <c:pt idx="38">
                  <c:v>-2.0206666666666666</c:v>
                </c:pt>
                <c:pt idx="39">
                  <c:v>-2.0206666666666666</c:v>
                </c:pt>
                <c:pt idx="40">
                  <c:v>-2.0206666666666666</c:v>
                </c:pt>
                <c:pt idx="41">
                  <c:v>-2.0206666666666666</c:v>
                </c:pt>
                <c:pt idx="42">
                  <c:v>-2.0206666666666666</c:v>
                </c:pt>
                <c:pt idx="43">
                  <c:v>-2.0206666666666666</c:v>
                </c:pt>
                <c:pt idx="44">
                  <c:v>-2.0206666666666666</c:v>
                </c:pt>
                <c:pt idx="45">
                  <c:v>-2.0206666666666666</c:v>
                </c:pt>
                <c:pt idx="46">
                  <c:v>-2.0206666666666666</c:v>
                </c:pt>
                <c:pt idx="47">
                  <c:v>-2.0206666666666666</c:v>
                </c:pt>
                <c:pt idx="48">
                  <c:v>-2.0206666666666666</c:v>
                </c:pt>
                <c:pt idx="49">
                  <c:v>-2.0206666666666666</c:v>
                </c:pt>
                <c:pt idx="50">
                  <c:v>-2.0206666666666666</c:v>
                </c:pt>
                <c:pt idx="51">
                  <c:v>-2.0206666666666666</c:v>
                </c:pt>
                <c:pt idx="52">
                  <c:v>-2.0206666666666666</c:v>
                </c:pt>
                <c:pt idx="53">
                  <c:v>-2.0206666666666666</c:v>
                </c:pt>
                <c:pt idx="54">
                  <c:v>-2.0206666666666666</c:v>
                </c:pt>
                <c:pt idx="55">
                  <c:v>-2.0206666666666666</c:v>
                </c:pt>
                <c:pt idx="56">
                  <c:v>-2.0206666666666666</c:v>
                </c:pt>
                <c:pt idx="57">
                  <c:v>-2.0206666666666666</c:v>
                </c:pt>
              </c:numCache>
            </c:numRef>
          </c:xVal>
          <c:yVal>
            <c:numRef>
              <c:f>Plan1!$R$7:$R$64</c:f>
              <c:numCache>
                <c:formatCode>0.0</c:formatCode>
                <c:ptCount val="58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73B-49EC-BFEC-38878E513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7558752"/>
        <c:axId val="547559080"/>
      </c:scatterChart>
      <c:valAx>
        <c:axId val="547558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47559080"/>
        <c:crosses val="autoZero"/>
        <c:crossBetween val="midCat"/>
      </c:valAx>
      <c:valAx>
        <c:axId val="547559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47558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 vs Code</a:t>
            </a:r>
            <a:r>
              <a:rPr lang="pt-BR" baseline="0"/>
              <a:t> B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Plan1!$O$7:$O$74</c:f>
              <c:numCache>
                <c:formatCode>0.000</c:formatCode>
                <c:ptCount val="68"/>
                <c:pt idx="0">
                  <c:v>-2.0206666666666666</c:v>
                </c:pt>
                <c:pt idx="1">
                  <c:v>-2.0206666666666666</c:v>
                </c:pt>
                <c:pt idx="2">
                  <c:v>-2.0206666666666666</c:v>
                </c:pt>
                <c:pt idx="3">
                  <c:v>-2.0206666666666666</c:v>
                </c:pt>
                <c:pt idx="4">
                  <c:v>-2.0206666666666666</c:v>
                </c:pt>
                <c:pt idx="5" formatCode="0.0000">
                  <c:v>-2.0206666666666666</c:v>
                </c:pt>
                <c:pt idx="6">
                  <c:v>-2.0206666666666666</c:v>
                </c:pt>
                <c:pt idx="7">
                  <c:v>-2.0206666666666666</c:v>
                </c:pt>
                <c:pt idx="8">
                  <c:v>-2.0206666666666666</c:v>
                </c:pt>
                <c:pt idx="9">
                  <c:v>-2.0206666666666666</c:v>
                </c:pt>
                <c:pt idx="10">
                  <c:v>-2.0206666666666666</c:v>
                </c:pt>
                <c:pt idx="11">
                  <c:v>-2.0206666666666666</c:v>
                </c:pt>
                <c:pt idx="12">
                  <c:v>-2.0206666666666666</c:v>
                </c:pt>
                <c:pt idx="13">
                  <c:v>-2.0206666666666666</c:v>
                </c:pt>
                <c:pt idx="14">
                  <c:v>-2.0206666666666666</c:v>
                </c:pt>
                <c:pt idx="15">
                  <c:v>-2.0206666666666666</c:v>
                </c:pt>
                <c:pt idx="16">
                  <c:v>-2.0206666666666666</c:v>
                </c:pt>
                <c:pt idx="17">
                  <c:v>-2.0206666666666666</c:v>
                </c:pt>
                <c:pt idx="18">
                  <c:v>-2.0206666666666666</c:v>
                </c:pt>
                <c:pt idx="19">
                  <c:v>-2.0206666666666666</c:v>
                </c:pt>
                <c:pt idx="20">
                  <c:v>-2.0206666666666666</c:v>
                </c:pt>
                <c:pt idx="21">
                  <c:v>-2.0206666666666666</c:v>
                </c:pt>
                <c:pt idx="22">
                  <c:v>-2.0206666666666666</c:v>
                </c:pt>
                <c:pt idx="23">
                  <c:v>-2.0206666666666666</c:v>
                </c:pt>
                <c:pt idx="24">
                  <c:v>-2.0206666666666666</c:v>
                </c:pt>
                <c:pt idx="25">
                  <c:v>-2.0206666666666666</c:v>
                </c:pt>
                <c:pt idx="26">
                  <c:v>-2.0206666666666666</c:v>
                </c:pt>
                <c:pt idx="27">
                  <c:v>-2.0206666666666666</c:v>
                </c:pt>
                <c:pt idx="28">
                  <c:v>-2.0206666666666666</c:v>
                </c:pt>
                <c:pt idx="29">
                  <c:v>-2.0206666666666666</c:v>
                </c:pt>
                <c:pt idx="30">
                  <c:v>-2.0206666666666666</c:v>
                </c:pt>
                <c:pt idx="31">
                  <c:v>-2.0206666666666666</c:v>
                </c:pt>
                <c:pt idx="32">
                  <c:v>-2.0206666666666666</c:v>
                </c:pt>
                <c:pt idx="33">
                  <c:v>-2.0206666666666666</c:v>
                </c:pt>
                <c:pt idx="34">
                  <c:v>-2.0206666666666666</c:v>
                </c:pt>
                <c:pt idx="35">
                  <c:v>-2.0206666666666666</c:v>
                </c:pt>
                <c:pt idx="36">
                  <c:v>-2.0206666666666666</c:v>
                </c:pt>
                <c:pt idx="37">
                  <c:v>-2.0206666666666666</c:v>
                </c:pt>
                <c:pt idx="38">
                  <c:v>-2.0206666666666666</c:v>
                </c:pt>
                <c:pt idx="39">
                  <c:v>-2.0206666666666666</c:v>
                </c:pt>
                <c:pt idx="40">
                  <c:v>-2.0206666666666666</c:v>
                </c:pt>
                <c:pt idx="41">
                  <c:v>-2.0206666666666666</c:v>
                </c:pt>
                <c:pt idx="42">
                  <c:v>-2.0206666666666666</c:v>
                </c:pt>
                <c:pt idx="43">
                  <c:v>-2.0206666666666666</c:v>
                </c:pt>
                <c:pt idx="44">
                  <c:v>-2.0206666666666666</c:v>
                </c:pt>
                <c:pt idx="45">
                  <c:v>-2.0206666666666666</c:v>
                </c:pt>
                <c:pt idx="46">
                  <c:v>-2.0206666666666666</c:v>
                </c:pt>
                <c:pt idx="47">
                  <c:v>-2.0206666666666666</c:v>
                </c:pt>
                <c:pt idx="48">
                  <c:v>-2.0206666666666666</c:v>
                </c:pt>
                <c:pt idx="49">
                  <c:v>-2.0206666666666666</c:v>
                </c:pt>
                <c:pt idx="50">
                  <c:v>-2.0206666666666666</c:v>
                </c:pt>
                <c:pt idx="51">
                  <c:v>-2.0206666666666666</c:v>
                </c:pt>
                <c:pt idx="52">
                  <c:v>-2.0206666666666666</c:v>
                </c:pt>
                <c:pt idx="53">
                  <c:v>-2.0206666666666666</c:v>
                </c:pt>
                <c:pt idx="54">
                  <c:v>-2.0206666666666666</c:v>
                </c:pt>
                <c:pt idx="55">
                  <c:v>-2.0206666666666666</c:v>
                </c:pt>
                <c:pt idx="56">
                  <c:v>-2.0206666666666666</c:v>
                </c:pt>
                <c:pt idx="57">
                  <c:v>-2.0206666666666666</c:v>
                </c:pt>
                <c:pt idx="58">
                  <c:v>-2.0206666666666666</c:v>
                </c:pt>
                <c:pt idx="59">
                  <c:v>-2.0206666666666666</c:v>
                </c:pt>
                <c:pt idx="60">
                  <c:v>-2.0206666666666666</c:v>
                </c:pt>
                <c:pt idx="61">
                  <c:v>-2.0206666666666666</c:v>
                </c:pt>
                <c:pt idx="62">
                  <c:v>-2.0206666666666666</c:v>
                </c:pt>
                <c:pt idx="63">
                  <c:v>-2.0206666666666666</c:v>
                </c:pt>
                <c:pt idx="64">
                  <c:v>-2.0206666666666666</c:v>
                </c:pt>
                <c:pt idx="65">
                  <c:v>-2.0206666666666666</c:v>
                </c:pt>
                <c:pt idx="66">
                  <c:v>-2.0206666666666666</c:v>
                </c:pt>
                <c:pt idx="67">
                  <c:v>-2.0206666666666666</c:v>
                </c:pt>
              </c:numCache>
            </c:numRef>
          </c:xVal>
          <c:yVal>
            <c:numRef>
              <c:f>Plan1!$U$7:$U$74</c:f>
              <c:numCache>
                <c:formatCode>0.00</c:formatCode>
                <c:ptCount val="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6B-4C93-A9DE-0E5E91DE0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151224"/>
        <c:axId val="477148600"/>
      </c:scatterChart>
      <c:valAx>
        <c:axId val="477151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48600"/>
        <c:crosses val="autoZero"/>
        <c:crossBetween val="midCat"/>
      </c:valAx>
      <c:valAx>
        <c:axId val="477148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51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'Dados 1'!$E$68:$L$68</c:f>
              <c:numCache>
                <c:formatCode>0.0</c:formatCode>
                <c:ptCount val="8"/>
              </c:numCache>
            </c:numRef>
          </c:xVal>
          <c:yVal>
            <c:numRef>
              <c:f>'Dados 1'!$E$49:$L$49</c:f>
              <c:numCache>
                <c:formatCode>0.000</c:formatCode>
                <c:ptCount val="8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CF-474B-ADF3-FCF0D73E5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7810648"/>
        <c:axId val="547808024"/>
      </c:scatterChart>
      <c:valAx>
        <c:axId val="547810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47808024"/>
        <c:crosses val="autoZero"/>
        <c:crossBetween val="midCat"/>
      </c:valAx>
      <c:valAx>
        <c:axId val="547808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47810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349678</xdr:colOff>
      <xdr:row>0</xdr:row>
      <xdr:rowOff>148991</xdr:rowOff>
    </xdr:from>
    <xdr:to>
      <xdr:col>39</xdr:col>
      <xdr:colOff>38100</xdr:colOff>
      <xdr:row>14</xdr:row>
      <xdr:rowOff>12700</xdr:rowOff>
    </xdr:to>
    <xdr:graphicFrame macro="">
      <xdr:nvGraphicFramePr>
        <xdr:cNvPr id="3" name="Gráfico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39</xdr:col>
      <xdr:colOff>438317</xdr:colOff>
      <xdr:row>0</xdr:row>
      <xdr:rowOff>8574</xdr:rowOff>
    </xdr:from>
    <xdr:to>
      <xdr:col>47</xdr:col>
      <xdr:colOff>31917</xdr:colOff>
      <xdr:row>14</xdr:row>
      <xdr:rowOff>203123</xdr:rowOff>
    </xdr:to>
    <xdr:graphicFrame macro="">
      <xdr:nvGraphicFramePr>
        <xdr:cNvPr id="4" name="Chart 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743709</xdr:colOff>
      <xdr:row>15</xdr:row>
      <xdr:rowOff>125661</xdr:rowOff>
    </xdr:from>
    <xdr:to>
      <xdr:col>10</xdr:col>
      <xdr:colOff>337984</xdr:colOff>
      <xdr:row>25</xdr:row>
      <xdr:rowOff>30725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28771</xdr:colOff>
      <xdr:row>16</xdr:row>
      <xdr:rowOff>67614</xdr:rowOff>
    </xdr:from>
    <xdr:to>
      <xdr:col>28</xdr:col>
      <xdr:colOff>773907</xdr:colOff>
      <xdr:row>26</xdr:row>
      <xdr:rowOff>130969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31</xdr:col>
      <xdr:colOff>114866</xdr:colOff>
      <xdr:row>14</xdr:row>
      <xdr:rowOff>193223</xdr:rowOff>
    </xdr:from>
    <xdr:to>
      <xdr:col>35</xdr:col>
      <xdr:colOff>347436</xdr:colOff>
      <xdr:row>27</xdr:row>
      <xdr:rowOff>103301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63500</xdr:colOff>
      <xdr:row>28</xdr:row>
      <xdr:rowOff>88900</xdr:rowOff>
    </xdr:from>
    <xdr:to>
      <xdr:col>29</xdr:col>
      <xdr:colOff>14363</xdr:colOff>
      <xdr:row>42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38100</xdr:colOff>
      <xdr:row>28</xdr:row>
      <xdr:rowOff>76200</xdr:rowOff>
    </xdr:from>
    <xdr:to>
      <xdr:col>33</xdr:col>
      <xdr:colOff>625475</xdr:colOff>
      <xdr:row>42</xdr:row>
      <xdr:rowOff>130175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523875</xdr:colOff>
          <xdr:row>17</xdr:row>
          <xdr:rowOff>28575</xdr:rowOff>
        </xdr:from>
        <xdr:to>
          <xdr:col>4</xdr:col>
          <xdr:colOff>381000</xdr:colOff>
          <xdr:row>20</xdr:row>
          <xdr:rowOff>95250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36</xdr:col>
      <xdr:colOff>0</xdr:colOff>
      <xdr:row>15</xdr:row>
      <xdr:rowOff>0</xdr:rowOff>
    </xdr:from>
    <xdr:to>
      <xdr:col>40</xdr:col>
      <xdr:colOff>130970</xdr:colOff>
      <xdr:row>27</xdr:row>
      <xdr:rowOff>113278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180975</xdr:colOff>
      <xdr:row>50</xdr:row>
      <xdr:rowOff>85725</xdr:rowOff>
    </xdr:from>
    <xdr:to>
      <xdr:col>14</xdr:col>
      <xdr:colOff>247650</xdr:colOff>
      <xdr:row>64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iente/AppData/Roaming/Microsoft/AddIns/alfa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Plan2"/>
      <sheetName val="Plan3"/>
    </sheetNames>
    <definedNames>
      <definedName name="dic_interpolado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E299"/>
  <sheetViews>
    <sheetView tabSelected="1" topLeftCell="K2" zoomScale="75" zoomScaleNormal="75" workbookViewId="0">
      <selection activeCell="W8" sqref="W8"/>
    </sheetView>
  </sheetViews>
  <sheetFormatPr defaultRowHeight="15" x14ac:dyDescent="0.25"/>
  <cols>
    <col min="1" max="1" width="8" customWidth="1"/>
    <col min="2" max="2" width="16.85546875" customWidth="1"/>
    <col min="3" max="3" width="12.42578125" customWidth="1"/>
    <col min="4" max="4" width="12.85546875" customWidth="1"/>
    <col min="5" max="5" width="11.28515625" customWidth="1"/>
    <col min="6" max="6" width="10.7109375" customWidth="1"/>
    <col min="7" max="26" width="11.42578125" customWidth="1"/>
    <col min="27" max="27" width="10.42578125" customWidth="1"/>
    <col min="28" max="28" width="10" customWidth="1"/>
    <col min="29" max="29" width="11.7109375" customWidth="1"/>
    <col min="30" max="33" width="11.42578125" customWidth="1"/>
    <col min="34" max="34" width="10.85546875" customWidth="1"/>
    <col min="35" max="35" width="10.42578125" customWidth="1"/>
    <col min="36" max="51" width="11.42578125" customWidth="1"/>
    <col min="60" max="72" width="9.140625" customWidth="1"/>
    <col min="95" max="95" width="13.42578125" bestFit="1" customWidth="1"/>
    <col min="96" max="96" width="14" bestFit="1" customWidth="1"/>
    <col min="97" max="100" width="13.42578125" bestFit="1" customWidth="1"/>
    <col min="101" max="102" width="9.28515625" bestFit="1" customWidth="1"/>
  </cols>
  <sheetData>
    <row r="1" spans="2:837" ht="27.75" thickBot="1" x14ac:dyDescent="0.4">
      <c r="B1" s="224" t="s">
        <v>70</v>
      </c>
      <c r="H1" s="186" t="s">
        <v>69</v>
      </c>
      <c r="M1" s="186" t="s">
        <v>79</v>
      </c>
      <c r="T1" s="186" t="s">
        <v>67</v>
      </c>
      <c r="X1" s="26"/>
      <c r="Y1" s="187" t="s">
        <v>68</v>
      </c>
      <c r="Z1" s="41"/>
      <c r="AA1" s="41"/>
      <c r="AB1" s="41"/>
      <c r="AC1" s="41"/>
      <c r="AD1" s="41"/>
      <c r="AG1" t="str">
        <f>IF(R2=0,"Gráfico de Mínimos","Gráfico de Máximos")</f>
        <v>Gráfico de Máximos</v>
      </c>
      <c r="AN1" s="41"/>
      <c r="AO1" s="41"/>
      <c r="BG1" s="41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</row>
    <row r="2" spans="2:837" ht="21" customHeight="1" thickBot="1" x14ac:dyDescent="0.3">
      <c r="C2" s="266" t="s">
        <v>66</v>
      </c>
      <c r="D2" s="267"/>
      <c r="E2" s="266" t="s">
        <v>65</v>
      </c>
      <c r="F2" s="267"/>
      <c r="G2" s="185"/>
      <c r="L2" s="32"/>
      <c r="N2" s="211"/>
      <c r="O2" s="209"/>
      <c r="P2" s="210" t="s">
        <v>75</v>
      </c>
      <c r="Q2" s="212" t="s">
        <v>76</v>
      </c>
      <c r="R2" s="225">
        <v>1</v>
      </c>
      <c r="S2" s="185"/>
      <c r="T2" s="178" t="s">
        <v>61</v>
      </c>
      <c r="U2" s="226">
        <v>1</v>
      </c>
      <c r="V2" s="170" t="s">
        <v>54</v>
      </c>
      <c r="W2" s="169">
        <v>1</v>
      </c>
      <c r="X2" s="103"/>
      <c r="Y2" s="184" t="s">
        <v>64</v>
      </c>
      <c r="Z2" s="183">
        <f>BY10</f>
        <v>1</v>
      </c>
      <c r="AA2" s="182"/>
      <c r="AB2" s="181" t="s">
        <v>63</v>
      </c>
      <c r="AC2" s="180">
        <f>_xlfn.T.INV.2T(AC6,AC4)</f>
        <v>1.7138715277470482</v>
      </c>
      <c r="AD2" s="40" t="s">
        <v>62</v>
      </c>
      <c r="AE2" s="179" t="e">
        <f>AVERAGE(R7:R15)</f>
        <v>#DIV/0!</v>
      </c>
      <c r="BG2" s="41"/>
      <c r="BH2" s="41"/>
      <c r="BI2" s="41">
        <f>MATCH(Z$15,$Y$15:$AC$15,0)</f>
        <v>1</v>
      </c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69"/>
      <c r="BU2" s="69"/>
      <c r="BV2" s="26"/>
      <c r="BW2" s="26"/>
      <c r="CH2" s="168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</row>
    <row r="3" spans="2:837" ht="15" customHeight="1" thickBot="1" x14ac:dyDescent="0.35">
      <c r="B3" t="s">
        <v>81</v>
      </c>
      <c r="C3" s="270" t="s">
        <v>0</v>
      </c>
      <c r="D3" s="271"/>
      <c r="E3" s="272" t="s">
        <v>2</v>
      </c>
      <c r="F3" s="271"/>
      <c r="G3" s="52"/>
      <c r="H3" s="77" t="s">
        <v>72</v>
      </c>
      <c r="I3" s="76" t="s">
        <v>73</v>
      </c>
      <c r="J3" s="268" t="s">
        <v>74</v>
      </c>
      <c r="K3" s="269"/>
      <c r="N3" s="77" t="s">
        <v>26</v>
      </c>
      <c r="O3" s="76"/>
      <c r="P3" s="37"/>
      <c r="Q3" s="75"/>
      <c r="R3" s="196"/>
      <c r="S3" s="52"/>
      <c r="T3" s="177" t="s">
        <v>58</v>
      </c>
      <c r="U3" s="176">
        <f>COUNT(R7:R30)</f>
        <v>0</v>
      </c>
      <c r="V3" s="163" t="s">
        <v>49</v>
      </c>
      <c r="W3" s="162">
        <f>IF(BX28=6,BX29-1,BX29)</f>
        <v>5</v>
      </c>
      <c r="X3" s="216"/>
      <c r="Y3" s="164" t="s">
        <v>60</v>
      </c>
      <c r="Z3" s="124">
        <f>1-((AC3-1)/(AC4-1))*(1-Z2)</f>
        <v>1</v>
      </c>
      <c r="AA3" s="41"/>
      <c r="AB3" s="6" t="s">
        <v>29</v>
      </c>
      <c r="AC3" s="132">
        <f>AC4+COUNT(Z9:AL9)</f>
        <v>29</v>
      </c>
      <c r="AD3" s="37" t="s">
        <v>59</v>
      </c>
      <c r="AE3" s="75" t="e">
        <f>STDEV(R7:R15)</f>
        <v>#DIV/0!</v>
      </c>
      <c r="BG3" s="41"/>
      <c r="BH3" s="41"/>
      <c r="BI3" s="41"/>
      <c r="BJ3" s="41"/>
      <c r="BL3" s="41"/>
      <c r="BM3" s="41"/>
      <c r="BN3" s="41"/>
      <c r="BO3" s="41"/>
      <c r="BP3" s="41"/>
      <c r="BQ3" s="41"/>
      <c r="BS3" s="41"/>
      <c r="BT3" s="69"/>
      <c r="BU3" s="69"/>
      <c r="BV3" s="26"/>
      <c r="BW3" s="26"/>
      <c r="CH3" s="168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</row>
    <row r="4" spans="2:837" ht="21.75" customHeight="1" thickBot="1" x14ac:dyDescent="0.3">
      <c r="B4" s="30" t="s">
        <v>57</v>
      </c>
      <c r="C4" s="175"/>
      <c r="D4" s="173">
        <v>10</v>
      </c>
      <c r="E4" s="174"/>
      <c r="F4" s="173">
        <v>8</v>
      </c>
      <c r="G4" s="41"/>
      <c r="H4" s="258" t="str">
        <f>C3</f>
        <v>A</v>
      </c>
      <c r="I4" s="260" t="str">
        <f>E3</f>
        <v>B</v>
      </c>
      <c r="J4" s="262" t="str">
        <f>C3</f>
        <v>A</v>
      </c>
      <c r="K4" s="264" t="str">
        <f>E3</f>
        <v>B</v>
      </c>
      <c r="N4" s="254" t="s">
        <v>77</v>
      </c>
      <c r="O4" s="255"/>
      <c r="P4" s="256" t="s">
        <v>25</v>
      </c>
      <c r="Q4" s="257"/>
      <c r="S4" s="41"/>
      <c r="V4" s="41"/>
      <c r="W4" s="41"/>
      <c r="X4" s="41"/>
      <c r="Y4" s="164" t="s">
        <v>56</v>
      </c>
      <c r="Z4" s="172" t="str">
        <f>IFERROR(LOG(1-Z3),"ajuste matemático: R2 = 1")</f>
        <v>ajuste matemático: R2 = 1</v>
      </c>
      <c r="AA4" s="41"/>
      <c r="AB4" s="6" t="s">
        <v>28</v>
      </c>
      <c r="AC4" s="132">
        <f>BZ11</f>
        <v>23</v>
      </c>
      <c r="AD4" s="37" t="s">
        <v>55</v>
      </c>
      <c r="AE4" s="171" t="e">
        <f>AE3/AE2</f>
        <v>#DIV/0!</v>
      </c>
      <c r="AO4" s="41"/>
      <c r="BG4" s="41"/>
      <c r="BH4" s="52"/>
      <c r="BR4" s="52"/>
      <c r="BS4" s="41"/>
      <c r="BT4" s="64"/>
      <c r="BU4" s="64"/>
      <c r="BV4" s="26"/>
      <c r="BW4" s="26"/>
      <c r="BY4" s="26"/>
      <c r="BZ4" s="26"/>
      <c r="CA4" s="26"/>
      <c r="CB4" s="26"/>
      <c r="CC4" s="26"/>
      <c r="CD4" s="26"/>
      <c r="CE4" s="26"/>
      <c r="CH4" s="168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</row>
    <row r="5" spans="2:837" ht="15.75" thickBot="1" x14ac:dyDescent="0.3">
      <c r="B5" s="23" t="s">
        <v>53</v>
      </c>
      <c r="C5" s="167"/>
      <c r="D5" s="165">
        <v>50</v>
      </c>
      <c r="E5" s="166"/>
      <c r="F5" s="165">
        <v>20</v>
      </c>
      <c r="G5" s="41"/>
      <c r="H5" s="259"/>
      <c r="I5" s="261"/>
      <c r="J5" s="263"/>
      <c r="K5" s="265"/>
      <c r="M5" s="40" t="s">
        <v>22</v>
      </c>
      <c r="P5" s="37"/>
      <c r="Q5" s="26"/>
      <c r="R5" s="70" t="s">
        <v>21</v>
      </c>
      <c r="S5" s="70" t="s">
        <v>20</v>
      </c>
      <c r="U5" s="217" t="s">
        <v>78</v>
      </c>
      <c r="V5" s="218">
        <f>_xlfn.STDEV.S(INDEX(U7:U30,U2):INDEX(U7:U30,U3))</f>
        <v>0</v>
      </c>
      <c r="W5" s="41"/>
      <c r="X5" s="41"/>
      <c r="Y5" s="164" t="s">
        <v>52</v>
      </c>
      <c r="Z5" s="241">
        <f>BZ10</f>
        <v>0</v>
      </c>
      <c r="AA5" s="41"/>
      <c r="AB5" s="41" t="s">
        <v>51</v>
      </c>
      <c r="AC5" s="132">
        <f>COUNT(Z8:AE8)</f>
        <v>6</v>
      </c>
      <c r="AD5" s="37" t="s">
        <v>50</v>
      </c>
      <c r="AE5" s="75">
        <f>MIN(R7:R15)</f>
        <v>0</v>
      </c>
      <c r="AO5" s="41"/>
      <c r="BG5" s="41"/>
      <c r="BH5" s="41"/>
      <c r="BR5" s="41"/>
      <c r="BX5" s="32"/>
      <c r="BY5" s="157"/>
      <c r="BZ5" s="157"/>
      <c r="CA5" s="157"/>
      <c r="CB5" s="157"/>
      <c r="CC5" s="157"/>
      <c r="CD5" s="157"/>
      <c r="CE5" s="161"/>
      <c r="CF5" s="161"/>
      <c r="CG5" s="161"/>
      <c r="CH5" s="41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</row>
    <row r="6" spans="2:837" ht="15.75" thickBot="1" x14ac:dyDescent="0.3">
      <c r="B6" s="27" t="s">
        <v>86</v>
      </c>
      <c r="C6" s="155"/>
      <c r="D6" s="132">
        <v>-1</v>
      </c>
      <c r="E6" s="154"/>
      <c r="F6" s="132">
        <v>-0.86599999999999999</v>
      </c>
      <c r="G6" s="41"/>
      <c r="H6" s="62">
        <v>-1</v>
      </c>
      <c r="I6" s="61">
        <v>0</v>
      </c>
      <c r="J6" s="208">
        <f t="shared" ref="J6:J14" si="0">$D$9+$C$9*H6</f>
        <v>10</v>
      </c>
      <c r="K6" s="207">
        <f t="shared" ref="K6:K14" si="1">$F$9+$E$9*I6</f>
        <v>14</v>
      </c>
      <c r="M6" s="67" t="s">
        <v>18</v>
      </c>
      <c r="N6" s="66" t="s">
        <v>0</v>
      </c>
      <c r="O6" s="65" t="s">
        <v>2</v>
      </c>
      <c r="P6" t="str">
        <f>C3</f>
        <v>A</v>
      </c>
      <c r="Q6" t="str">
        <f>E3</f>
        <v>B</v>
      </c>
      <c r="R6" s="4"/>
      <c r="T6" s="219" t="s">
        <v>17</v>
      </c>
      <c r="U6" s="219" t="s">
        <v>16</v>
      </c>
      <c r="V6" s="219" t="s">
        <v>71</v>
      </c>
      <c r="W6" s="41"/>
      <c r="X6" s="41"/>
      <c r="Y6" s="35"/>
      <c r="Z6" s="160"/>
      <c r="AA6" s="160"/>
      <c r="AB6" s="159" t="s">
        <v>48</v>
      </c>
      <c r="AC6" s="158">
        <v>0.1</v>
      </c>
      <c r="AD6" s="35" t="s">
        <v>47</v>
      </c>
      <c r="AE6" s="33">
        <f>MAX(R7:R15)</f>
        <v>0</v>
      </c>
      <c r="AM6" s="41"/>
      <c r="AN6" s="41"/>
      <c r="BG6" s="41"/>
      <c r="BH6" s="71"/>
      <c r="BR6" s="148"/>
      <c r="BX6" s="32"/>
      <c r="BY6">
        <v>1</v>
      </c>
      <c r="BZ6">
        <v>2</v>
      </c>
      <c r="CA6">
        <v>3</v>
      </c>
      <c r="CB6">
        <v>4</v>
      </c>
      <c r="CC6">
        <v>5</v>
      </c>
      <c r="CD6" s="157"/>
      <c r="CE6" s="108"/>
      <c r="CF6" s="108"/>
      <c r="CG6" s="108"/>
      <c r="CH6" s="156"/>
      <c r="CM6" s="242" t="s">
        <v>9</v>
      </c>
      <c r="CN6" s="242" t="s">
        <v>21</v>
      </c>
      <c r="CO6" s="244" t="s">
        <v>16</v>
      </c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</row>
    <row r="7" spans="2:837" ht="20.25" customHeight="1" thickBot="1" x14ac:dyDescent="0.3">
      <c r="B7" s="23" t="s">
        <v>87</v>
      </c>
      <c r="C7" s="155"/>
      <c r="D7" s="132">
        <v>1</v>
      </c>
      <c r="E7" s="154"/>
      <c r="F7" s="132">
        <v>0.86599999999999999</v>
      </c>
      <c r="G7" s="41"/>
      <c r="H7" s="44">
        <v>-0.5</v>
      </c>
      <c r="I7" s="50">
        <v>-0.86599999999999999</v>
      </c>
      <c r="J7" s="192">
        <f t="shared" si="0"/>
        <v>20</v>
      </c>
      <c r="K7" s="123">
        <f t="shared" si="1"/>
        <v>8</v>
      </c>
      <c r="M7" s="63">
        <v>1</v>
      </c>
      <c r="N7" s="237">
        <f t="shared" ref="N7:N30" si="2">(P7-$D$9)/$C$9</f>
        <v>-1.5</v>
      </c>
      <c r="O7" s="61">
        <f t="shared" ref="O7:O30" si="3">(Q7-$F$9)/$E$9</f>
        <v>-2.0206666666666666</v>
      </c>
      <c r="P7" s="227"/>
      <c r="Q7" s="43"/>
      <c r="R7" s="228"/>
      <c r="S7" s="213">
        <v>1</v>
      </c>
      <c r="T7" s="220">
        <f t="shared" ref="T7:T30" si="4">$C$74*O7+$D$74*N7+$E$74*N7*O7+$F$74*O7+$G$74*N7+$H$74</f>
        <v>0</v>
      </c>
      <c r="U7" s="220">
        <f>T7-R7</f>
        <v>0</v>
      </c>
      <c r="V7" s="221" t="e">
        <f t="shared" ref="V7:V30" si="5">ABS(U7/$Z$5)</f>
        <v>#DIV/0!</v>
      </c>
      <c r="W7" s="41"/>
      <c r="X7" s="41"/>
      <c r="Y7" s="153"/>
      <c r="Z7" s="152" t="str">
        <f t="shared" ref="Z7:AE7" si="6">BY7</f>
        <v>B^2</v>
      </c>
      <c r="AA7" s="152" t="str">
        <f t="shared" si="6"/>
        <v>A^2</v>
      </c>
      <c r="AB7" s="152" t="str">
        <f t="shared" si="6"/>
        <v xml:space="preserve"> A*B</v>
      </c>
      <c r="AC7" s="152" t="str">
        <f t="shared" si="6"/>
        <v>B</v>
      </c>
      <c r="AD7" s="151" t="str">
        <f t="shared" si="6"/>
        <v>A</v>
      </c>
      <c r="AE7" s="150" t="str">
        <f t="shared" si="6"/>
        <v>CONSTANTE</v>
      </c>
      <c r="AL7" s="41"/>
      <c r="AM7" s="143"/>
      <c r="AN7" s="143"/>
      <c r="BG7" s="26"/>
      <c r="BH7" s="47"/>
      <c r="BR7" s="47"/>
      <c r="BU7" s="41"/>
      <c r="BV7" s="47"/>
      <c r="BW7" s="47"/>
      <c r="BY7" s="149" t="str">
        <f>IFERROR(INDEX($Y$16:$AD$16,,INDEX($BY$20:$CD$20,,$BX$27)),".")</f>
        <v>B^2</v>
      </c>
      <c r="BZ7" s="149" t="str">
        <f>IFERROR(INDEX($Y$16:$AD$16,,INDEX($BY$20:$CD$20,,$BX$27-1)),".")</f>
        <v>A^2</v>
      </c>
      <c r="CA7" s="149" t="str">
        <f>IFERROR(INDEX($Y$16:$AD$16,,INDEX($BY$20:$CD$20,,$BX$27-2)),".")</f>
        <v xml:space="preserve"> A*B</v>
      </c>
      <c r="CB7" s="149" t="str">
        <f>IFERROR(INDEX($Y$16:$AD$16,,INDEX($BY$20:$CD$20,,$BX$27-3)),".")</f>
        <v>B</v>
      </c>
      <c r="CC7" s="149" t="str">
        <f>IFERROR(INDEX($Y$16:$AD$16,,INDEX($BY$20:$CD$20,,$BX$27-4)),".")</f>
        <v>A</v>
      </c>
      <c r="CD7" s="149" t="str">
        <f>IFERROR(INDEX($Y$16:$AD$16,,INDEX($BY$20:$CD$20,,$BX$27-5)),".")</f>
        <v>CONSTANTE</v>
      </c>
      <c r="CE7" s="52"/>
      <c r="CF7" s="52"/>
      <c r="CG7" s="148" t="s">
        <v>19</v>
      </c>
      <c r="CH7" s="86" t="s">
        <v>0</v>
      </c>
      <c r="CI7" s="85" t="s">
        <v>2</v>
      </c>
      <c r="CJ7" s="84" t="s">
        <v>10</v>
      </c>
      <c r="CK7" s="83" t="s">
        <v>11</v>
      </c>
      <c r="CL7" s="83" t="s">
        <v>12</v>
      </c>
      <c r="CM7" s="243"/>
      <c r="CN7" s="243"/>
      <c r="CO7" s="244"/>
      <c r="CQ7" t="s">
        <v>80</v>
      </c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</row>
    <row r="8" spans="2:837" ht="19.5" thickBot="1" x14ac:dyDescent="0.35">
      <c r="C8" s="146" t="s">
        <v>46</v>
      </c>
      <c r="D8" s="147" t="s">
        <v>45</v>
      </c>
      <c r="E8" s="146" t="s">
        <v>46</v>
      </c>
      <c r="F8" s="145" t="s">
        <v>45</v>
      </c>
      <c r="G8" s="41"/>
      <c r="H8" s="44">
        <v>-0.5</v>
      </c>
      <c r="I8" s="50">
        <v>0.86599999999999999</v>
      </c>
      <c r="J8" s="192">
        <f t="shared" si="0"/>
        <v>20</v>
      </c>
      <c r="K8" s="123">
        <f t="shared" si="1"/>
        <v>20</v>
      </c>
      <c r="M8" s="45">
        <f t="shared" ref="M8:M71" si="7">M7+1</f>
        <v>2</v>
      </c>
      <c r="N8" s="238">
        <f t="shared" si="2"/>
        <v>-1.5</v>
      </c>
      <c r="O8" s="50">
        <f t="shared" si="3"/>
        <v>-2.0206666666666666</v>
      </c>
      <c r="P8" s="227"/>
      <c r="Q8" s="43"/>
      <c r="R8" s="231"/>
      <c r="S8" s="213">
        <v>2</v>
      </c>
      <c r="T8" s="220">
        <f t="shared" si="4"/>
        <v>0</v>
      </c>
      <c r="U8" s="220">
        <f t="shared" ref="U8:U30" si="8">T8-R8</f>
        <v>0</v>
      </c>
      <c r="V8" s="221" t="e">
        <f t="shared" si="5"/>
        <v>#DIV/0!</v>
      </c>
      <c r="W8" s="41"/>
      <c r="X8" s="41"/>
      <c r="Y8" s="144" t="s">
        <v>44</v>
      </c>
      <c r="Z8" s="233">
        <f t="shared" ref="Z8:AE9" si="9">IFERROR(INDEX($BY8:$CD8,MATCH(BY$20,$BY$20:$CD$20,0)),".")</f>
        <v>0</v>
      </c>
      <c r="AA8" s="223">
        <f t="shared" si="9"/>
        <v>0</v>
      </c>
      <c r="AB8" s="223">
        <f t="shared" si="9"/>
        <v>0</v>
      </c>
      <c r="AC8" s="234">
        <f t="shared" si="9"/>
        <v>0</v>
      </c>
      <c r="AD8" s="223">
        <f t="shared" si="9"/>
        <v>0</v>
      </c>
      <c r="AE8" s="235">
        <f t="shared" si="9"/>
        <v>0</v>
      </c>
      <c r="AL8" s="143"/>
      <c r="AM8" s="131"/>
      <c r="AN8" s="131"/>
      <c r="BG8" s="26"/>
      <c r="BH8" s="41"/>
      <c r="BR8" s="47"/>
      <c r="BU8" s="41"/>
      <c r="BV8" s="41"/>
      <c r="BW8" s="41"/>
      <c r="BY8" s="142">
        <f t="array" ref="BY8:CD12">LINEST((INDEX(CE21:CE44,U2):INDEX(CE21:CE44,U3)),(INDEX(BY21:CE44,U2,W2):INDEX(BY21:CE44,U3,W3)),AD15,1)</f>
        <v>0</v>
      </c>
      <c r="BZ8" s="141">
        <v>0</v>
      </c>
      <c r="CA8" s="141">
        <v>0</v>
      </c>
      <c r="CB8" s="141">
        <v>0</v>
      </c>
      <c r="CC8" s="141">
        <v>0</v>
      </c>
      <c r="CD8" s="140">
        <v>0</v>
      </c>
      <c r="CE8" s="139"/>
      <c r="CF8" s="139"/>
      <c r="CG8" s="59">
        <f t="shared" ref="CG8:CG23" si="10">M7</f>
        <v>1</v>
      </c>
      <c r="CH8" s="138">
        <f t="shared" ref="CH8:CH31" si="11">$N7*Y$15</f>
        <v>-1.5</v>
      </c>
      <c r="CI8" s="138">
        <f t="shared" ref="CI8:CI31" si="12">$O7*Z$15</f>
        <v>-2.0206666666666666</v>
      </c>
      <c r="CJ8" s="138">
        <f t="shared" ref="CJ8:CJ31" si="13">$N7*$O7*AA$15</f>
        <v>3.0309999999999997</v>
      </c>
      <c r="CK8" s="138">
        <f t="shared" ref="CK8:CK31" si="14">$N7^2*AB$15</f>
        <v>2.25</v>
      </c>
      <c r="CL8" s="138">
        <f t="shared" ref="CL8:CL31" si="15">$O7^2*AC$15</f>
        <v>4.0830937777777772</v>
      </c>
      <c r="CM8" s="57"/>
      <c r="CN8" s="56">
        <f t="shared" ref="CN8:CN23" si="16">R7</f>
        <v>0</v>
      </c>
      <c r="CO8" s="47">
        <f>CE21-(SUMPRODUCT(BY21:INDEX($BY21:$CC21,$BX$27),$BY$5:INDEX($BY$5:$CC$5,$BX$27))+IF($BX$28=6,INDEX($BY$5:$CD$5,$BX$27+1),0))</f>
        <v>0</v>
      </c>
      <c r="CQ8" s="40">
        <f t="array" ref="CQ8:CX14">LINEST(CN8:CN30,CH8:CL30,,1)</f>
        <v>0</v>
      </c>
      <c r="CR8" s="39">
        <v>0</v>
      </c>
      <c r="CS8" s="39">
        <v>0</v>
      </c>
      <c r="CT8" s="39">
        <v>0</v>
      </c>
      <c r="CU8" s="39">
        <v>0</v>
      </c>
      <c r="CV8" s="39">
        <v>0</v>
      </c>
      <c r="CW8" s="39" t="e">
        <v>#N/A</v>
      </c>
      <c r="CX8" s="38" t="e">
        <v>#N/A</v>
      </c>
      <c r="AER8" s="26"/>
      <c r="AES8" s="26"/>
      <c r="AET8" s="26"/>
      <c r="AEU8" s="26"/>
      <c r="AEV8" s="26"/>
      <c r="AEW8" s="26"/>
      <c r="AEX8" s="102"/>
      <c r="AEY8" s="102"/>
      <c r="AEZ8" s="26"/>
      <c r="AFA8" s="26"/>
      <c r="AFB8" s="101"/>
      <c r="AFC8" s="26"/>
      <c r="AFD8" s="26"/>
      <c r="AFE8" s="26"/>
    </row>
    <row r="9" spans="2:837" ht="19.5" thickBot="1" x14ac:dyDescent="0.35">
      <c r="B9" s="41" t="s">
        <v>43</v>
      </c>
      <c r="C9" s="137">
        <f>SLOPE(D4:D5,D6:D7)</f>
        <v>20</v>
      </c>
      <c r="D9" s="136">
        <f>INTERCEPT(D4:D5,D6:D7)</f>
        <v>30</v>
      </c>
      <c r="E9" s="135">
        <f>SLOPE(F4:F5,F6:F7)</f>
        <v>6.9284064665127021</v>
      </c>
      <c r="F9" s="134">
        <f>INTERCEPT(F4:F5,F6:F7)</f>
        <v>14</v>
      </c>
      <c r="G9" s="41"/>
      <c r="H9" s="44">
        <v>0</v>
      </c>
      <c r="I9" s="50">
        <v>0</v>
      </c>
      <c r="J9" s="192">
        <f t="shared" si="0"/>
        <v>30</v>
      </c>
      <c r="K9" s="123">
        <f t="shared" si="1"/>
        <v>14</v>
      </c>
      <c r="M9" s="45">
        <f t="shared" si="7"/>
        <v>3</v>
      </c>
      <c r="N9" s="238">
        <f t="shared" si="2"/>
        <v>-1.5</v>
      </c>
      <c r="O9" s="50">
        <f t="shared" si="3"/>
        <v>-2.0206666666666666</v>
      </c>
      <c r="P9" s="227"/>
      <c r="Q9" s="43"/>
      <c r="R9" s="231"/>
      <c r="S9" s="213">
        <v>3</v>
      </c>
      <c r="T9" s="220">
        <f t="shared" si="4"/>
        <v>0</v>
      </c>
      <c r="U9" s="220">
        <f t="shared" si="8"/>
        <v>0</v>
      </c>
      <c r="V9" s="221" t="e">
        <f t="shared" si="5"/>
        <v>#DIV/0!</v>
      </c>
      <c r="W9" s="41"/>
      <c r="X9" s="41"/>
      <c r="Y9" s="133" t="s">
        <v>42</v>
      </c>
      <c r="Z9" s="222">
        <f t="shared" si="9"/>
        <v>0</v>
      </c>
      <c r="AA9" s="42">
        <f t="shared" si="9"/>
        <v>0</v>
      </c>
      <c r="AB9" s="42">
        <f t="shared" si="9"/>
        <v>0</v>
      </c>
      <c r="AC9" s="42">
        <f t="shared" si="9"/>
        <v>0</v>
      </c>
      <c r="AD9" s="42">
        <f t="shared" si="9"/>
        <v>0</v>
      </c>
      <c r="AE9" s="132">
        <f t="shared" si="9"/>
        <v>0</v>
      </c>
      <c r="AL9" s="131"/>
      <c r="AM9" s="41"/>
      <c r="AN9" s="41"/>
      <c r="BG9" s="41">
        <f>IFERROR(INDEX($BW9:$CF9,MATCH(CM$8,$BW$8:$CF$8,0)),".")</f>
        <v>0</v>
      </c>
      <c r="BH9" s="41"/>
      <c r="BR9" s="47"/>
      <c r="BU9" s="41"/>
      <c r="BV9" s="41"/>
      <c r="BW9" s="41"/>
      <c r="BY9" s="100">
        <v>0</v>
      </c>
      <c r="BZ9" s="130">
        <v>0</v>
      </c>
      <c r="CA9" s="130">
        <v>0</v>
      </c>
      <c r="CB9" s="130">
        <v>0</v>
      </c>
      <c r="CC9" s="130">
        <v>0</v>
      </c>
      <c r="CD9" s="129">
        <v>0</v>
      </c>
      <c r="CE9" s="42"/>
      <c r="CF9" s="42"/>
      <c r="CG9" s="59">
        <f t="shared" si="10"/>
        <v>2</v>
      </c>
      <c r="CH9" s="58">
        <f t="shared" si="11"/>
        <v>-1.5</v>
      </c>
      <c r="CI9" s="58">
        <f t="shared" si="12"/>
        <v>-2.0206666666666666</v>
      </c>
      <c r="CJ9" s="58">
        <f t="shared" si="13"/>
        <v>3.0309999999999997</v>
      </c>
      <c r="CK9" s="58">
        <f t="shared" si="14"/>
        <v>2.25</v>
      </c>
      <c r="CL9" s="58">
        <f t="shared" si="15"/>
        <v>4.0830937777777772</v>
      </c>
      <c r="CM9" s="57"/>
      <c r="CN9" s="56">
        <f t="shared" si="16"/>
        <v>0</v>
      </c>
      <c r="CO9" s="47">
        <f>CE22-(SUMPRODUCT(BY22:INDEX($BY22:$CC22,$BX$27),$BY$5:INDEX($BY$5:$CC$5,$BX$27))+IF($BX$28=6,INDEX($BY$5:$CD$5,$BX$27+1),0))</f>
        <v>0</v>
      </c>
      <c r="CQ9" s="37">
        <v>0</v>
      </c>
      <c r="CR9" s="26">
        <v>0</v>
      </c>
      <c r="CS9" s="26">
        <v>0</v>
      </c>
      <c r="CT9" s="26">
        <v>0</v>
      </c>
      <c r="CU9" s="26">
        <v>0</v>
      </c>
      <c r="CV9" s="26">
        <v>0</v>
      </c>
      <c r="CW9" s="26" t="e">
        <v>#N/A</v>
      </c>
      <c r="CX9" s="36" t="e">
        <v>#N/A</v>
      </c>
      <c r="AER9" s="26"/>
      <c r="AES9" s="26"/>
      <c r="AET9" s="26"/>
      <c r="AEU9" s="26"/>
      <c r="AEV9" s="26"/>
      <c r="AEW9" s="26"/>
      <c r="AEX9" s="102"/>
      <c r="AEY9" s="102"/>
      <c r="AEZ9" s="26"/>
      <c r="AFA9" s="26"/>
      <c r="AFB9" s="101"/>
      <c r="AFC9" s="26"/>
      <c r="AFD9" s="26"/>
      <c r="AFE9" s="26"/>
    </row>
    <row r="10" spans="2:837" x14ac:dyDescent="0.25">
      <c r="C10" s="40" t="s">
        <v>41</v>
      </c>
      <c r="D10" s="38" t="s">
        <v>40</v>
      </c>
      <c r="E10" s="40" t="s">
        <v>41</v>
      </c>
      <c r="F10" s="38" t="s">
        <v>40</v>
      </c>
      <c r="G10" s="42"/>
      <c r="H10" s="44">
        <v>0.5</v>
      </c>
      <c r="I10" s="50">
        <v>-0.86599999999999999</v>
      </c>
      <c r="J10" s="192">
        <f t="shared" si="0"/>
        <v>40</v>
      </c>
      <c r="K10" s="123">
        <f t="shared" si="1"/>
        <v>8</v>
      </c>
      <c r="M10" s="45">
        <f t="shared" si="7"/>
        <v>4</v>
      </c>
      <c r="N10" s="238">
        <f t="shared" si="2"/>
        <v>-1.5</v>
      </c>
      <c r="O10" s="50">
        <f t="shared" si="3"/>
        <v>-2.0206666666666666</v>
      </c>
      <c r="P10" s="227"/>
      <c r="Q10" s="43"/>
      <c r="R10" s="229"/>
      <c r="S10" s="213">
        <v>4</v>
      </c>
      <c r="T10" s="220">
        <f t="shared" si="4"/>
        <v>0</v>
      </c>
      <c r="U10" s="220">
        <f t="shared" si="8"/>
        <v>0</v>
      </c>
      <c r="V10" s="221" t="e">
        <f t="shared" si="5"/>
        <v>#DIV/0!</v>
      </c>
      <c r="W10" s="42"/>
      <c r="X10" s="42"/>
      <c r="Y10" s="37" t="s">
        <v>39</v>
      </c>
      <c r="Z10" s="128" t="str">
        <f t="shared" ref="Z10:AE10" si="17">IFERROR(_xlfn.T.DIST.2T(Z11,$AC$4),".")</f>
        <v>.</v>
      </c>
      <c r="AA10" s="127" t="str">
        <f t="shared" si="17"/>
        <v>.</v>
      </c>
      <c r="AB10" s="127" t="str">
        <f t="shared" si="17"/>
        <v>.</v>
      </c>
      <c r="AC10" s="127" t="str">
        <f t="shared" si="17"/>
        <v>.</v>
      </c>
      <c r="AD10" s="127" t="str">
        <f t="shared" si="17"/>
        <v>.</v>
      </c>
      <c r="AE10" s="126" t="str">
        <f t="shared" si="17"/>
        <v>.</v>
      </c>
      <c r="AL10" s="41"/>
      <c r="AM10" s="119"/>
      <c r="AN10" s="119"/>
      <c r="BG10" s="119" t="str">
        <f>IFERROR(AE8/BG9,".")</f>
        <v>.</v>
      </c>
      <c r="BH10" s="41"/>
      <c r="BR10" s="47"/>
      <c r="BU10" s="41"/>
      <c r="BV10" s="41"/>
      <c r="BW10" s="41"/>
      <c r="BY10" s="125">
        <v>1</v>
      </c>
      <c r="BZ10" s="124">
        <v>0</v>
      </c>
      <c r="CA10" s="103" t="e">
        <v>#N/A</v>
      </c>
      <c r="CB10" s="103" t="e">
        <v>#N/A</v>
      </c>
      <c r="CC10" s="103" t="e">
        <v>#N/A</v>
      </c>
      <c r="CD10" s="117" t="e">
        <v>#N/A</v>
      </c>
      <c r="CE10" s="103"/>
      <c r="CF10" s="103"/>
      <c r="CG10" s="59">
        <f t="shared" si="10"/>
        <v>3</v>
      </c>
      <c r="CH10" s="58">
        <f t="shared" si="11"/>
        <v>-1.5</v>
      </c>
      <c r="CI10" s="58">
        <f t="shared" si="12"/>
        <v>-2.0206666666666666</v>
      </c>
      <c r="CJ10" s="58">
        <f t="shared" si="13"/>
        <v>3.0309999999999997</v>
      </c>
      <c r="CK10" s="58">
        <f t="shared" si="14"/>
        <v>2.25</v>
      </c>
      <c r="CL10" s="58">
        <f t="shared" si="15"/>
        <v>4.0830937777777772</v>
      </c>
      <c r="CM10" s="57"/>
      <c r="CN10" s="56">
        <f t="shared" si="16"/>
        <v>0</v>
      </c>
      <c r="CO10" s="47">
        <f>CE23-(SUMPRODUCT(BY23:INDEX($BY23:$CC23,$BX$27),$BY$5:INDEX($BY$5:$CC$5,$BX$27))+IF($BX$28=6,INDEX($BY$5:$CD$5,$BX$27+1),0))</f>
        <v>0</v>
      </c>
      <c r="CQ10" s="37">
        <v>1</v>
      </c>
      <c r="CR10" s="26">
        <v>0</v>
      </c>
      <c r="CS10" s="26" t="e">
        <v>#N/A</v>
      </c>
      <c r="CT10" s="26" t="e">
        <v>#N/A</v>
      </c>
      <c r="CU10" s="26" t="e">
        <v>#N/A</v>
      </c>
      <c r="CV10" s="26" t="e">
        <v>#N/A</v>
      </c>
      <c r="CW10" s="26" t="e">
        <v>#N/A</v>
      </c>
      <c r="CX10" s="36" t="e">
        <v>#N/A</v>
      </c>
      <c r="AER10" s="26"/>
      <c r="AES10" s="26"/>
      <c r="AET10" s="26"/>
      <c r="AEU10" s="26"/>
      <c r="AEV10" s="26"/>
      <c r="AEW10" s="26"/>
      <c r="AEX10" s="102"/>
      <c r="AEY10" s="102"/>
      <c r="AEZ10" s="26"/>
      <c r="AFA10" s="26"/>
      <c r="AFB10" s="101"/>
      <c r="AFC10" s="26"/>
      <c r="AFD10" s="26"/>
      <c r="AFE10" s="26"/>
    </row>
    <row r="11" spans="2:837" x14ac:dyDescent="0.25">
      <c r="C11" s="94">
        <v>-1</v>
      </c>
      <c r="D11" s="93">
        <f>$D$9+$C$9*C11</f>
        <v>10</v>
      </c>
      <c r="E11" s="100">
        <v>-0.86599999999999999</v>
      </c>
      <c r="F11" s="93">
        <f>$F$9+$E$9*E11</f>
        <v>8</v>
      </c>
      <c r="G11" s="42"/>
      <c r="H11" s="44">
        <v>0.5</v>
      </c>
      <c r="I11" s="50">
        <v>0.86599999999999999</v>
      </c>
      <c r="J11" s="192">
        <f t="shared" si="0"/>
        <v>40</v>
      </c>
      <c r="K11" s="123">
        <f t="shared" si="1"/>
        <v>20</v>
      </c>
      <c r="M11" s="45">
        <f t="shared" si="7"/>
        <v>5</v>
      </c>
      <c r="N11" s="238">
        <f t="shared" si="2"/>
        <v>-1.5</v>
      </c>
      <c r="O11" s="50">
        <f t="shared" si="3"/>
        <v>-2.0206666666666666</v>
      </c>
      <c r="P11" s="227"/>
      <c r="Q11" s="43"/>
      <c r="R11" s="229"/>
      <c r="S11" s="213">
        <v>4</v>
      </c>
      <c r="T11" s="220">
        <f t="shared" si="4"/>
        <v>0</v>
      </c>
      <c r="U11" s="220">
        <f t="shared" si="8"/>
        <v>0</v>
      </c>
      <c r="V11" s="221" t="e">
        <f t="shared" si="5"/>
        <v>#DIV/0!</v>
      </c>
      <c r="W11" s="42"/>
      <c r="X11" s="42"/>
      <c r="Y11" s="122" t="s">
        <v>38</v>
      </c>
      <c r="Z11" s="121" t="str">
        <f t="shared" ref="Z11:AE11" si="18">IFERROR(ABS(Z8/Z9),".")</f>
        <v>.</v>
      </c>
      <c r="AA11" s="119" t="str">
        <f t="shared" si="18"/>
        <v>.</v>
      </c>
      <c r="AB11" s="119" t="str">
        <f t="shared" si="18"/>
        <v>.</v>
      </c>
      <c r="AC11" s="119" t="str">
        <f t="shared" si="18"/>
        <v>.</v>
      </c>
      <c r="AD11" s="119" t="str">
        <f t="shared" si="18"/>
        <v>.</v>
      </c>
      <c r="AE11" s="120" t="str">
        <f t="shared" si="18"/>
        <v>.</v>
      </c>
      <c r="AL11" s="119"/>
      <c r="AM11" s="41"/>
      <c r="AN11" s="41"/>
      <c r="BG11" s="41" t="str">
        <f>IF(BG10&lt;".",IF(BG10&gt;$BH$5,"sig","n sig"),".")</f>
        <v>.</v>
      </c>
      <c r="BH11" s="41"/>
      <c r="BR11" s="47"/>
      <c r="BU11" s="41"/>
      <c r="BV11" s="41"/>
      <c r="BW11" s="41"/>
      <c r="BY11" s="118" t="e">
        <v>#NUM!</v>
      </c>
      <c r="BZ11" s="26">
        <v>23</v>
      </c>
      <c r="CA11" s="103" t="e">
        <v>#N/A</v>
      </c>
      <c r="CB11" s="103" t="e">
        <v>#N/A</v>
      </c>
      <c r="CC11" s="103" t="e">
        <v>#N/A</v>
      </c>
      <c r="CD11" s="117" t="e">
        <v>#N/A</v>
      </c>
      <c r="CE11" s="103"/>
      <c r="CF11" s="103"/>
      <c r="CG11" s="59">
        <f t="shared" si="10"/>
        <v>4</v>
      </c>
      <c r="CH11" s="58">
        <f t="shared" si="11"/>
        <v>-1.5</v>
      </c>
      <c r="CI11" s="58">
        <f t="shared" si="12"/>
        <v>-2.0206666666666666</v>
      </c>
      <c r="CJ11" s="58">
        <f t="shared" si="13"/>
        <v>3.0309999999999997</v>
      </c>
      <c r="CK11" s="58">
        <f t="shared" si="14"/>
        <v>2.25</v>
      </c>
      <c r="CL11" s="58">
        <f t="shared" si="15"/>
        <v>4.0830937777777772</v>
      </c>
      <c r="CM11" s="57"/>
      <c r="CN11" s="116">
        <f t="shared" si="16"/>
        <v>0</v>
      </c>
      <c r="CO11" s="47">
        <f>CE24-(SUMPRODUCT(BY24:INDEX($BY24:$CC24,$BX$27),$BY$5:INDEX($BY$5:$CC$5,$BX$27))+IF($BX$28=6,INDEX($BY$5:$CD$5,$BX$27+1),0))</f>
        <v>0</v>
      </c>
      <c r="CQ11" s="37" t="e">
        <v>#NUM!</v>
      </c>
      <c r="CR11" s="26">
        <v>22</v>
      </c>
      <c r="CS11" s="26" t="e">
        <v>#N/A</v>
      </c>
      <c r="CT11" s="26" t="e">
        <v>#N/A</v>
      </c>
      <c r="CU11" s="26" t="e">
        <v>#N/A</v>
      </c>
      <c r="CV11" s="26" t="e">
        <v>#N/A</v>
      </c>
      <c r="CW11" s="26" t="e">
        <v>#N/A</v>
      </c>
      <c r="CX11" s="36" t="e">
        <v>#N/A</v>
      </c>
      <c r="AER11" s="26"/>
      <c r="AES11" s="26"/>
      <c r="AET11" s="26"/>
      <c r="AEU11" s="26"/>
      <c r="AEV11" s="26"/>
      <c r="AEW11" s="26"/>
      <c r="AEX11" s="102"/>
      <c r="AEY11" s="102"/>
      <c r="AEZ11" s="26"/>
      <c r="AFA11" s="26"/>
      <c r="AFB11" s="101"/>
      <c r="AFC11" s="26"/>
      <c r="AFD11" s="26"/>
      <c r="AFE11" s="26"/>
    </row>
    <row r="12" spans="2:837" ht="15.75" thickBot="1" x14ac:dyDescent="0.3">
      <c r="C12" s="94">
        <v>-0.5</v>
      </c>
      <c r="D12" s="93">
        <f>$D$9+$C$9*C12</f>
        <v>20</v>
      </c>
      <c r="E12" s="100">
        <v>0</v>
      </c>
      <c r="F12" s="93">
        <f>$F$9+$E$9*E12</f>
        <v>14</v>
      </c>
      <c r="G12" s="42"/>
      <c r="H12" s="44">
        <v>1</v>
      </c>
      <c r="I12" s="50">
        <v>0</v>
      </c>
      <c r="J12" s="192">
        <f t="shared" si="0"/>
        <v>50</v>
      </c>
      <c r="K12" s="123">
        <f t="shared" si="1"/>
        <v>14</v>
      </c>
      <c r="M12" s="45">
        <f t="shared" si="7"/>
        <v>6</v>
      </c>
      <c r="N12" s="238">
        <f t="shared" si="2"/>
        <v>-1.5</v>
      </c>
      <c r="O12" s="236">
        <f t="shared" si="3"/>
        <v>-2.0206666666666666</v>
      </c>
      <c r="P12" s="230"/>
      <c r="Q12" s="43"/>
      <c r="R12" s="231"/>
      <c r="S12" s="213">
        <v>6</v>
      </c>
      <c r="T12" s="220">
        <f t="shared" si="4"/>
        <v>0</v>
      </c>
      <c r="U12" s="220">
        <f t="shared" si="8"/>
        <v>0</v>
      </c>
      <c r="V12" s="221" t="e">
        <f t="shared" si="5"/>
        <v>#DIV/0!</v>
      </c>
      <c r="W12" s="42"/>
      <c r="X12" s="42"/>
      <c r="Y12" s="112" t="s">
        <v>22</v>
      </c>
      <c r="Z12" s="111" t="str">
        <f t="shared" ref="Z12:AE12" si="19">IF(Z11&lt;".",IF(Z11&gt;$AC$2,"sig","n sig"),".")</f>
        <v>.</v>
      </c>
      <c r="AA12" s="110" t="str">
        <f t="shared" si="19"/>
        <v>.</v>
      </c>
      <c r="AB12" s="110" t="str">
        <f t="shared" si="19"/>
        <v>.</v>
      </c>
      <c r="AC12" s="110" t="str">
        <f t="shared" si="19"/>
        <v>.</v>
      </c>
      <c r="AD12" s="110" t="str">
        <f t="shared" si="19"/>
        <v>.</v>
      </c>
      <c r="AE12" s="109" t="str">
        <f t="shared" si="19"/>
        <v>.</v>
      </c>
      <c r="AL12" s="41"/>
      <c r="AM12" s="108"/>
      <c r="AU12" s="108"/>
      <c r="AV12" s="108"/>
      <c r="BG12" s="52"/>
      <c r="BH12" s="41"/>
      <c r="BR12" s="47"/>
      <c r="BU12" s="41"/>
      <c r="BV12" s="41"/>
      <c r="BW12" s="41"/>
      <c r="BY12" s="107">
        <v>0</v>
      </c>
      <c r="BZ12" s="106">
        <v>0</v>
      </c>
      <c r="CA12" s="105" t="e">
        <v>#N/A</v>
      </c>
      <c r="CB12" s="105" t="e">
        <v>#N/A</v>
      </c>
      <c r="CC12" s="105" t="e">
        <v>#N/A</v>
      </c>
      <c r="CD12" s="104" t="e">
        <v>#N/A</v>
      </c>
      <c r="CE12" s="103"/>
      <c r="CF12" s="103"/>
      <c r="CG12" s="59">
        <f t="shared" si="10"/>
        <v>5</v>
      </c>
      <c r="CH12" s="58">
        <f t="shared" si="11"/>
        <v>-1.5</v>
      </c>
      <c r="CI12" s="58">
        <f t="shared" si="12"/>
        <v>-2.0206666666666666</v>
      </c>
      <c r="CJ12" s="58">
        <f t="shared" si="13"/>
        <v>3.0309999999999997</v>
      </c>
      <c r="CK12" s="58">
        <f t="shared" si="14"/>
        <v>2.25</v>
      </c>
      <c r="CL12" s="58">
        <f t="shared" si="15"/>
        <v>4.0830937777777772</v>
      </c>
      <c r="CM12" s="57"/>
      <c r="CN12" s="56">
        <f t="shared" si="16"/>
        <v>0</v>
      </c>
      <c r="CO12" s="47">
        <f>CE25-(SUMPRODUCT(BY25:INDEX($BY25:$CC25,$BX$27),$BY$5:INDEX($BY$5:$CC$5,$BX$27))+IF($BX$28=6,INDEX($BY$5:$CD$5,$BX$27+1),0))</f>
        <v>0</v>
      </c>
      <c r="CQ12" s="37">
        <v>0</v>
      </c>
      <c r="CR12" s="26">
        <v>0</v>
      </c>
      <c r="CS12" s="26" t="e">
        <v>#N/A</v>
      </c>
      <c r="CT12" s="26" t="e">
        <v>#N/A</v>
      </c>
      <c r="CU12" s="26" t="e">
        <v>#N/A</v>
      </c>
      <c r="CV12" s="26" t="e">
        <v>#N/A</v>
      </c>
      <c r="CW12" s="26" t="e">
        <v>#N/A</v>
      </c>
      <c r="CX12" s="36" t="e">
        <v>#N/A</v>
      </c>
      <c r="AER12" s="26"/>
      <c r="AES12" s="26"/>
      <c r="AET12" s="26"/>
      <c r="AEU12" s="26"/>
      <c r="AEV12" s="26"/>
      <c r="AEW12" s="26"/>
      <c r="AEX12" s="102"/>
      <c r="AEY12" s="102"/>
      <c r="AEZ12" s="26"/>
      <c r="AFA12" s="26"/>
      <c r="AFB12" s="101"/>
      <c r="AFC12" s="26"/>
      <c r="AFD12" s="26"/>
      <c r="AFE12" s="26"/>
    </row>
    <row r="13" spans="2:837" ht="15.75" thickBot="1" x14ac:dyDescent="0.3">
      <c r="C13" s="94">
        <v>0</v>
      </c>
      <c r="D13" s="93">
        <f>$D$9+$C$9*C13</f>
        <v>30</v>
      </c>
      <c r="E13" s="100">
        <f>-E11</f>
        <v>0.86599999999999999</v>
      </c>
      <c r="F13" s="93">
        <f>$F$9+$E$9*E13</f>
        <v>20</v>
      </c>
      <c r="G13" s="41"/>
      <c r="H13" s="44">
        <v>0</v>
      </c>
      <c r="I13" s="50">
        <v>0</v>
      </c>
      <c r="J13" s="192">
        <f t="shared" si="0"/>
        <v>30</v>
      </c>
      <c r="K13" s="123">
        <f t="shared" si="1"/>
        <v>14</v>
      </c>
      <c r="M13" s="45">
        <f t="shared" si="7"/>
        <v>7</v>
      </c>
      <c r="N13" s="238">
        <f t="shared" si="2"/>
        <v>-1.5</v>
      </c>
      <c r="O13" s="50">
        <f t="shared" si="3"/>
        <v>-2.0206666666666666</v>
      </c>
      <c r="P13" s="230"/>
      <c r="Q13" s="43"/>
      <c r="R13" s="231"/>
      <c r="S13" s="213">
        <v>6</v>
      </c>
      <c r="T13" s="220">
        <f t="shared" si="4"/>
        <v>0</v>
      </c>
      <c r="U13" s="220">
        <f t="shared" si="8"/>
        <v>0</v>
      </c>
      <c r="V13" s="221" t="e">
        <f t="shared" si="5"/>
        <v>#DIV/0!</v>
      </c>
      <c r="W13" s="41"/>
      <c r="X13" s="41"/>
      <c r="AM13" s="6"/>
      <c r="AU13" s="6"/>
      <c r="AV13" s="6"/>
      <c r="BG13" s="41"/>
      <c r="BH13" s="95"/>
      <c r="BR13" s="47"/>
      <c r="BU13" s="41"/>
      <c r="BV13" s="95"/>
      <c r="BW13" s="95"/>
      <c r="BX13" s="77" t="s">
        <v>38</v>
      </c>
      <c r="BY13" s="99" t="e">
        <f>ABS(BY8/BY9)</f>
        <v>#DIV/0!</v>
      </c>
      <c r="BZ13" s="97" t="e">
        <f>ABS(BZ8/BZ9)</f>
        <v>#DIV/0!</v>
      </c>
      <c r="CA13" s="97" t="e">
        <f>ABS(CA8/CA9)</f>
        <v>#DIV/0!</v>
      </c>
      <c r="CB13" s="97" t="e">
        <f>ABS(CB8/CB9)</f>
        <v>#DIV/0!</v>
      </c>
      <c r="CC13" s="98" t="e">
        <f>ABS(CC8/CC9)</f>
        <v>#DIV/0!</v>
      </c>
      <c r="CD13" s="97"/>
      <c r="CE13" s="97"/>
      <c r="CF13" s="97"/>
      <c r="CG13" s="59">
        <f t="shared" si="10"/>
        <v>6</v>
      </c>
      <c r="CH13" s="58">
        <f t="shared" si="11"/>
        <v>-1.5</v>
      </c>
      <c r="CI13" s="58">
        <f t="shared" si="12"/>
        <v>-2.0206666666666666</v>
      </c>
      <c r="CJ13" s="58">
        <f t="shared" si="13"/>
        <v>3.0309999999999997</v>
      </c>
      <c r="CK13" s="58">
        <f t="shared" si="14"/>
        <v>2.25</v>
      </c>
      <c r="CL13" s="58">
        <f t="shared" si="15"/>
        <v>4.0830937777777772</v>
      </c>
      <c r="CM13" s="57"/>
      <c r="CN13" s="56">
        <f t="shared" si="16"/>
        <v>0</v>
      </c>
      <c r="CO13" s="47">
        <f>CE26-(SUMPRODUCT(BY26:INDEX($BY26:$CC26,$BX$27),$BY$5:INDEX($BY$5:$CC$5,$BX$27))+IF($BX$28=6,INDEX($BY$5:$CD$5,$BX$27+1),0))</f>
        <v>0</v>
      </c>
      <c r="CQ13" s="37" t="e">
        <v>#N/A</v>
      </c>
      <c r="CR13" s="26" t="e">
        <v>#N/A</v>
      </c>
      <c r="CS13" s="26" t="e">
        <v>#N/A</v>
      </c>
      <c r="CT13" s="26" t="e">
        <v>#N/A</v>
      </c>
      <c r="CU13" s="26" t="e">
        <v>#N/A</v>
      </c>
      <c r="CV13" s="26" t="e">
        <v>#N/A</v>
      </c>
      <c r="CW13" s="26" t="e">
        <v>#N/A</v>
      </c>
      <c r="CX13" s="36" t="e">
        <v>#N/A</v>
      </c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</row>
    <row r="14" spans="2:837" ht="15.75" thickBot="1" x14ac:dyDescent="0.3">
      <c r="C14" s="94">
        <v>0.5</v>
      </c>
      <c r="D14" s="93">
        <f>$D$9+$C$9*C14</f>
        <v>40</v>
      </c>
      <c r="E14" s="37"/>
      <c r="F14" s="75"/>
      <c r="G14" s="41"/>
      <c r="H14" s="44">
        <v>0</v>
      </c>
      <c r="I14" s="50">
        <v>0</v>
      </c>
      <c r="J14" s="192">
        <f t="shared" si="0"/>
        <v>30</v>
      </c>
      <c r="K14" s="123">
        <f t="shared" si="1"/>
        <v>14</v>
      </c>
      <c r="M14" s="45">
        <f t="shared" si="7"/>
        <v>8</v>
      </c>
      <c r="N14" s="238">
        <f t="shared" si="2"/>
        <v>-1.5</v>
      </c>
      <c r="O14" s="50">
        <f t="shared" si="3"/>
        <v>-2.0206666666666666</v>
      </c>
      <c r="P14" s="230"/>
      <c r="Q14" s="43"/>
      <c r="R14" s="231"/>
      <c r="S14" s="213">
        <v>4</v>
      </c>
      <c r="T14" s="220">
        <f t="shared" si="4"/>
        <v>0</v>
      </c>
      <c r="U14" s="220">
        <f t="shared" si="8"/>
        <v>0</v>
      </c>
      <c r="V14" s="221" t="e">
        <f t="shared" si="5"/>
        <v>#DIV/0!</v>
      </c>
      <c r="W14" s="41"/>
      <c r="X14" s="41"/>
      <c r="Y14" s="96" t="s">
        <v>37</v>
      </c>
      <c r="Z14" s="96" t="s">
        <v>36</v>
      </c>
      <c r="AA14" s="96" t="s">
        <v>35</v>
      </c>
      <c r="AB14" s="96" t="s">
        <v>34</v>
      </c>
      <c r="AC14" s="96" t="s">
        <v>33</v>
      </c>
      <c r="AD14" s="96" t="s">
        <v>32</v>
      </c>
      <c r="AE14" s="96"/>
      <c r="AV14" s="69"/>
      <c r="BG14" s="69"/>
      <c r="BH14" s="95"/>
      <c r="BR14" s="47"/>
      <c r="BU14" s="41"/>
      <c r="BV14" s="95"/>
      <c r="BW14" s="95"/>
      <c r="BX14" s="31" t="s">
        <v>31</v>
      </c>
      <c r="BY14" s="77" t="e">
        <f>IF($BY$13&lt;&gt;"erro",IF(BY13&gt;$BY15,"sign","nsig"),"erro")</f>
        <v>#DIV/0!</v>
      </c>
      <c r="BZ14" s="77" t="e">
        <f>IF($BY$13&lt;&gt;"erro",IF(BZ13&gt;$BY15,"sign","nsig"),"erro")</f>
        <v>#DIV/0!</v>
      </c>
      <c r="CA14" s="77" t="e">
        <f>IF($BY$13&lt;&gt;"erro",IF(CA13&gt;$BY15,"sign","nsig"),"erro")</f>
        <v>#DIV/0!</v>
      </c>
      <c r="CB14" s="77" t="e">
        <f>IF($BY$13&lt;&gt;"erro",IF(CB13&gt;$BY15,"sign","nsig"),"erro")</f>
        <v>#DIV/0!</v>
      </c>
      <c r="CC14" s="77" t="e">
        <f>IF($BY$13&lt;&gt;"erro",IF(CC13&gt;$BY15,"sign","nsig"),"erro")</f>
        <v>#DIV/0!</v>
      </c>
      <c r="CD14" s="26"/>
      <c r="CE14" s="26"/>
      <c r="CF14" s="26"/>
      <c r="CG14" s="59">
        <f t="shared" si="10"/>
        <v>7</v>
      </c>
      <c r="CH14" s="58">
        <f t="shared" si="11"/>
        <v>-1.5</v>
      </c>
      <c r="CI14" s="58">
        <f t="shared" si="12"/>
        <v>-2.0206666666666666</v>
      </c>
      <c r="CJ14" s="58">
        <f t="shared" si="13"/>
        <v>3.0309999999999997</v>
      </c>
      <c r="CK14" s="58">
        <f t="shared" si="14"/>
        <v>2.25</v>
      </c>
      <c r="CL14" s="58">
        <f t="shared" si="15"/>
        <v>4.0830937777777772</v>
      </c>
      <c r="CM14" s="57"/>
      <c r="CN14" s="56">
        <f t="shared" si="16"/>
        <v>0</v>
      </c>
      <c r="CO14" s="47">
        <f>CE27-(SUMPRODUCT(BY27:INDEX($BY27:$CC27,$BX$27),$BY$5:INDEX($BY$5:$CC$5,$BX$27))+IF($BX$28=6,INDEX($BY$5:$CD$5,$BX$27+1),0))</f>
        <v>0</v>
      </c>
      <c r="CQ14" s="35" t="e">
        <v>#N/A</v>
      </c>
      <c r="CR14" s="160" t="e">
        <v>#N/A</v>
      </c>
      <c r="CS14" s="160" t="e">
        <v>#N/A</v>
      </c>
      <c r="CT14" s="160" t="e">
        <v>#N/A</v>
      </c>
      <c r="CU14" s="160" t="e">
        <v>#N/A</v>
      </c>
      <c r="CV14" s="160" t="e">
        <v>#N/A</v>
      </c>
      <c r="CW14" s="160" t="e">
        <v>#N/A</v>
      </c>
      <c r="CX14" s="158" t="e">
        <v>#N/A</v>
      </c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</row>
    <row r="15" spans="2:837" ht="15.75" thickBot="1" x14ac:dyDescent="0.3">
      <c r="C15" s="199">
        <v>1</v>
      </c>
      <c r="D15" s="200">
        <f>$D$9+$C$9*C15</f>
        <v>50</v>
      </c>
      <c r="E15" s="35"/>
      <c r="F15" s="33"/>
      <c r="G15" s="41"/>
      <c r="H15" s="115">
        <v>0</v>
      </c>
      <c r="I15" s="114">
        <v>0</v>
      </c>
      <c r="J15" s="193">
        <f t="shared" ref="J15" si="20">$D$9+$C$9*H15</f>
        <v>30</v>
      </c>
      <c r="K15" s="113">
        <f t="shared" ref="K15" si="21">$F$9+$E$9*I15</f>
        <v>14</v>
      </c>
      <c r="L15" s="41"/>
      <c r="M15" s="45">
        <f t="shared" si="7"/>
        <v>9</v>
      </c>
      <c r="N15" s="238">
        <f t="shared" si="2"/>
        <v>-1.5</v>
      </c>
      <c r="O15" s="50">
        <f t="shared" si="3"/>
        <v>-2.0206666666666666</v>
      </c>
      <c r="P15" s="230"/>
      <c r="Q15" s="43"/>
      <c r="R15" s="231"/>
      <c r="S15" s="213">
        <v>3</v>
      </c>
      <c r="T15" s="220">
        <f t="shared" si="4"/>
        <v>0</v>
      </c>
      <c r="U15" s="220">
        <f t="shared" si="8"/>
        <v>0</v>
      </c>
      <c r="V15" s="221" t="e">
        <f t="shared" si="5"/>
        <v>#DIV/0!</v>
      </c>
      <c r="W15" s="41"/>
      <c r="X15" s="41"/>
      <c r="Y15" s="92">
        <v>1</v>
      </c>
      <c r="Z15" s="92">
        <v>1</v>
      </c>
      <c r="AA15" s="92">
        <v>1</v>
      </c>
      <c r="AB15" s="92">
        <v>1</v>
      </c>
      <c r="AC15" s="92">
        <v>1</v>
      </c>
      <c r="AD15" s="92">
        <v>1</v>
      </c>
      <c r="AE15" s="91"/>
      <c r="AV15" s="49"/>
      <c r="BG15" s="60"/>
      <c r="BH15" s="42"/>
      <c r="BR15" s="47"/>
      <c r="BU15" s="41"/>
      <c r="BV15" s="42"/>
      <c r="BW15" s="42"/>
      <c r="BX15" s="31" t="s">
        <v>30</v>
      </c>
      <c r="BY15" s="90" t="e">
        <f>_xlfn.T.INV.2T(0.05,CC15)</f>
        <v>#NUM!</v>
      </c>
      <c r="BZ15" s="89" t="s">
        <v>29</v>
      </c>
      <c r="CA15" s="89">
        <f>U3</f>
        <v>0</v>
      </c>
      <c r="CB15" s="77" t="s">
        <v>28</v>
      </c>
      <c r="CC15" s="88">
        <f>U3-COUNT(BY8:CF8)</f>
        <v>-6</v>
      </c>
      <c r="CD15" s="77" t="s">
        <v>27</v>
      </c>
      <c r="CE15" s="87">
        <v>0.05</v>
      </c>
      <c r="CG15" s="59">
        <f t="shared" si="10"/>
        <v>8</v>
      </c>
      <c r="CH15" s="58">
        <f t="shared" si="11"/>
        <v>-1.5</v>
      </c>
      <c r="CI15" s="58">
        <f t="shared" si="12"/>
        <v>-2.0206666666666666</v>
      </c>
      <c r="CJ15" s="58">
        <f t="shared" si="13"/>
        <v>3.0309999999999997</v>
      </c>
      <c r="CK15" s="58">
        <f t="shared" si="14"/>
        <v>2.25</v>
      </c>
      <c r="CL15" s="58">
        <f t="shared" si="15"/>
        <v>4.0830937777777772</v>
      </c>
      <c r="CM15" s="57"/>
      <c r="CN15" s="56">
        <f t="shared" si="16"/>
        <v>0</v>
      </c>
      <c r="CO15" s="47">
        <f>CE28-(SUMPRODUCT(BY28:INDEX($BY28:$CC28,$BX$27),$BY$5:INDEX($BY$5:$CC$5,$BX$27))+IF($BX$28=6,INDEX($BY$5:$CD$5,$BX$27+1),0))</f>
        <v>0</v>
      </c>
    </row>
    <row r="16" spans="2:837" ht="15.75" thickBot="1" x14ac:dyDescent="0.3">
      <c r="M16" s="45">
        <f t="shared" si="7"/>
        <v>10</v>
      </c>
      <c r="N16" s="238">
        <f t="shared" si="2"/>
        <v>-1.5</v>
      </c>
      <c r="O16" s="50">
        <f t="shared" si="3"/>
        <v>-2.0206666666666666</v>
      </c>
      <c r="P16" s="227"/>
      <c r="Q16" s="43"/>
      <c r="R16" s="229"/>
      <c r="S16" s="206">
        <v>7</v>
      </c>
      <c r="T16" s="220">
        <f t="shared" si="4"/>
        <v>0</v>
      </c>
      <c r="U16" s="220">
        <f t="shared" si="8"/>
        <v>0</v>
      </c>
      <c r="V16" s="221" t="e">
        <f t="shared" si="5"/>
        <v>#DIV/0!</v>
      </c>
      <c r="Y16" s="86" t="s">
        <v>0</v>
      </c>
      <c r="Z16" s="85" t="s">
        <v>2</v>
      </c>
      <c r="AA16" s="84" t="s">
        <v>10</v>
      </c>
      <c r="AB16" s="83" t="s">
        <v>11</v>
      </c>
      <c r="AC16" s="83" t="s">
        <v>12</v>
      </c>
      <c r="AD16" s="82" t="s">
        <v>9</v>
      </c>
      <c r="AE16" s="81" t="s">
        <v>21</v>
      </c>
      <c r="AV16" s="49"/>
      <c r="BG16" s="60"/>
      <c r="BH16" s="41"/>
      <c r="BR16" s="47"/>
      <c r="BU16" s="41"/>
      <c r="BV16" s="41"/>
      <c r="BW16" s="41"/>
      <c r="CG16" s="59">
        <f t="shared" si="10"/>
        <v>9</v>
      </c>
      <c r="CH16" s="58">
        <f t="shared" si="11"/>
        <v>-1.5</v>
      </c>
      <c r="CI16" s="58">
        <f t="shared" si="12"/>
        <v>-2.0206666666666666</v>
      </c>
      <c r="CJ16" s="58">
        <f t="shared" si="13"/>
        <v>3.0309999999999997</v>
      </c>
      <c r="CK16" s="58">
        <f t="shared" si="14"/>
        <v>2.25</v>
      </c>
      <c r="CL16" s="58">
        <f t="shared" si="15"/>
        <v>4.0830937777777772</v>
      </c>
      <c r="CM16" s="57"/>
      <c r="CN16" s="56">
        <f t="shared" si="16"/>
        <v>0</v>
      </c>
      <c r="CO16" s="47">
        <f>CE29-(SUMPRODUCT(BY29:INDEX($BY29:$CC29,$BX$27),$BY$5:INDEX($BY$5:$CC$5,$BX$27))+IF($BX$28=6,INDEX($BY$5:$CD$5,$BX$27+1),0))</f>
        <v>0</v>
      </c>
    </row>
    <row r="17" spans="2:93" x14ac:dyDescent="0.25">
      <c r="B17" s="46"/>
      <c r="C17" s="41"/>
      <c r="D17" s="201"/>
      <c r="E17" s="41"/>
      <c r="F17" s="41"/>
      <c r="M17" s="45">
        <f t="shared" si="7"/>
        <v>11</v>
      </c>
      <c r="N17" s="238">
        <f t="shared" si="2"/>
        <v>-1.5</v>
      </c>
      <c r="O17" s="50">
        <f t="shared" si="3"/>
        <v>-2.0206666666666666</v>
      </c>
      <c r="P17" s="227"/>
      <c r="Q17" s="43"/>
      <c r="R17" s="231"/>
      <c r="S17" s="206">
        <v>4</v>
      </c>
      <c r="T17" s="220">
        <f t="shared" si="4"/>
        <v>0</v>
      </c>
      <c r="U17" s="220">
        <f t="shared" si="8"/>
        <v>0</v>
      </c>
      <c r="V17" s="221" t="e">
        <f t="shared" si="5"/>
        <v>#DIV/0!</v>
      </c>
      <c r="AE17" s="80"/>
      <c r="AF17" s="80"/>
      <c r="AG17" s="13"/>
      <c r="AH17" s="69"/>
      <c r="AI17" s="69"/>
      <c r="AJ17" s="79"/>
      <c r="AK17" s="78"/>
      <c r="AV17" s="49"/>
      <c r="BG17" s="60"/>
      <c r="BH17" s="41"/>
      <c r="BR17" s="47"/>
      <c r="BU17" s="41"/>
      <c r="BV17" s="41"/>
      <c r="BW17" s="41"/>
      <c r="CG17" s="59">
        <f t="shared" si="10"/>
        <v>10</v>
      </c>
      <c r="CH17" s="58">
        <f t="shared" si="11"/>
        <v>-1.5</v>
      </c>
      <c r="CI17" s="58">
        <f t="shared" si="12"/>
        <v>-2.0206666666666666</v>
      </c>
      <c r="CJ17" s="58">
        <f t="shared" si="13"/>
        <v>3.0309999999999997</v>
      </c>
      <c r="CK17" s="58">
        <f t="shared" si="14"/>
        <v>2.25</v>
      </c>
      <c r="CL17" s="58">
        <f t="shared" si="15"/>
        <v>4.0830937777777772</v>
      </c>
      <c r="CM17" s="57"/>
      <c r="CN17" s="56">
        <f t="shared" si="16"/>
        <v>0</v>
      </c>
      <c r="CO17" s="47">
        <f>CE30-(SUMPRODUCT(BY30:INDEX($BY30:$CC30,$BX$27),$BY$5:INDEX($BY$5:$CC$5,$BX$27))+IF($BX$28=6,INDEX($BY$5:$CD$5,$BX$27+1),0))</f>
        <v>0</v>
      </c>
    </row>
    <row r="18" spans="2:93" x14ac:dyDescent="0.25">
      <c r="G18" s="194"/>
      <c r="H18" s="194"/>
      <c r="I18" s="194"/>
      <c r="J18" s="194"/>
      <c r="K18" s="194"/>
      <c r="L18" s="194"/>
      <c r="M18" s="45">
        <f t="shared" si="7"/>
        <v>12</v>
      </c>
      <c r="N18" s="238">
        <f t="shared" si="2"/>
        <v>-1.5</v>
      </c>
      <c r="O18" s="50">
        <f t="shared" si="3"/>
        <v>-2.0206666666666666</v>
      </c>
      <c r="P18" s="227"/>
      <c r="Q18" s="43"/>
      <c r="R18" s="231"/>
      <c r="S18" s="206">
        <v>9</v>
      </c>
      <c r="T18" s="220">
        <f t="shared" si="4"/>
        <v>0</v>
      </c>
      <c r="U18" s="220">
        <f t="shared" si="8"/>
        <v>0</v>
      </c>
      <c r="V18" s="221" t="e">
        <f t="shared" si="5"/>
        <v>#DIV/0!</v>
      </c>
      <c r="W18" s="194"/>
      <c r="X18" s="194"/>
      <c r="Y18" s="194"/>
      <c r="Z18" s="195"/>
      <c r="AV18" s="49"/>
      <c r="BG18" s="60"/>
      <c r="BH18" s="41"/>
      <c r="BR18" s="47"/>
      <c r="BU18" s="41"/>
      <c r="BV18" s="41"/>
      <c r="BW18" s="52"/>
      <c r="BX18" s="52"/>
      <c r="BY18">
        <f>BX27</f>
        <v>5</v>
      </c>
      <c r="BZ18">
        <f>IF(BY18&gt;1,BY18-1,0)</f>
        <v>4</v>
      </c>
      <c r="CA18">
        <f>IF(BZ18&gt;1,BZ18-1,0)</f>
        <v>3</v>
      </c>
      <c r="CB18">
        <f>IF(CA18&gt;1,CA18-1,0)</f>
        <v>2</v>
      </c>
      <c r="CC18">
        <f>IF(CB18&gt;1,CB18-1,0)</f>
        <v>1</v>
      </c>
      <c r="CD18">
        <f>IF(CC18&gt;1,CC18-1,0)</f>
        <v>0</v>
      </c>
      <c r="CE18" s="52"/>
      <c r="CG18" s="59">
        <f t="shared" si="10"/>
        <v>11</v>
      </c>
      <c r="CH18" s="58">
        <f t="shared" si="11"/>
        <v>-1.5</v>
      </c>
      <c r="CI18" s="58">
        <f t="shared" si="12"/>
        <v>-2.0206666666666666</v>
      </c>
      <c r="CJ18" s="58">
        <f t="shared" si="13"/>
        <v>3.0309999999999997</v>
      </c>
      <c r="CK18" s="58">
        <f t="shared" si="14"/>
        <v>2.25</v>
      </c>
      <c r="CL18" s="58">
        <f t="shared" si="15"/>
        <v>4.0830937777777772</v>
      </c>
      <c r="CM18" s="57"/>
      <c r="CN18" s="56">
        <f t="shared" si="16"/>
        <v>0</v>
      </c>
      <c r="CO18" s="47">
        <f>CE31-(SUMPRODUCT(BY31:INDEX($BY31:$CC31,$BX$27),$BY$5:INDEX($BY$5:$CC$5,$BX$27))+IF($BX$28=6,INDEX($BY$5:$CD$5,$BX$27+1),0))</f>
        <v>0</v>
      </c>
    </row>
    <row r="19" spans="2:93" ht="15" customHeight="1" thickBot="1" x14ac:dyDescent="0.35">
      <c r="M19" s="45">
        <f t="shared" si="7"/>
        <v>13</v>
      </c>
      <c r="N19" s="238">
        <f t="shared" si="2"/>
        <v>-1.5</v>
      </c>
      <c r="O19" s="50">
        <f t="shared" si="3"/>
        <v>-2.0206666666666666</v>
      </c>
      <c r="P19" s="227"/>
      <c r="Q19" s="43"/>
      <c r="R19" s="229"/>
      <c r="S19" s="206">
        <v>3</v>
      </c>
      <c r="T19" s="220">
        <f t="shared" si="4"/>
        <v>0</v>
      </c>
      <c r="U19" s="220">
        <f t="shared" si="8"/>
        <v>0</v>
      </c>
      <c r="V19" s="221" t="e">
        <f t="shared" si="5"/>
        <v>#DIV/0!</v>
      </c>
      <c r="W19" s="196"/>
      <c r="X19" s="196"/>
      <c r="Y19" s="196"/>
      <c r="Z19" s="197"/>
      <c r="AV19" s="49"/>
      <c r="BG19" s="60"/>
      <c r="BH19" s="41"/>
      <c r="BR19" s="47"/>
      <c r="BU19" s="41"/>
      <c r="BV19" s="41"/>
      <c r="BW19" s="41"/>
      <c r="BX19" s="41"/>
      <c r="BY19">
        <f t="shared" ref="BY19:CD19" si="22">IFERROR(INDEX($BY$8:$CD$8,BY18),0)</f>
        <v>0</v>
      </c>
      <c r="BZ19">
        <f t="shared" si="22"/>
        <v>0</v>
      </c>
      <c r="CA19">
        <f t="shared" si="22"/>
        <v>0</v>
      </c>
      <c r="CB19">
        <f t="shared" si="22"/>
        <v>0</v>
      </c>
      <c r="CC19">
        <f t="shared" si="22"/>
        <v>0</v>
      </c>
      <c r="CD19">
        <f t="shared" si="22"/>
        <v>0</v>
      </c>
      <c r="CE19" s="41"/>
      <c r="CG19" s="59">
        <f t="shared" si="10"/>
        <v>12</v>
      </c>
      <c r="CH19" s="58">
        <f t="shared" si="11"/>
        <v>-1.5</v>
      </c>
      <c r="CI19" s="58">
        <f t="shared" si="12"/>
        <v>-2.0206666666666666</v>
      </c>
      <c r="CJ19" s="58">
        <f t="shared" si="13"/>
        <v>3.0309999999999997</v>
      </c>
      <c r="CK19" s="58">
        <f t="shared" si="14"/>
        <v>2.25</v>
      </c>
      <c r="CL19" s="58">
        <f t="shared" si="15"/>
        <v>4.0830937777777772</v>
      </c>
      <c r="CM19" s="57"/>
      <c r="CN19" s="56">
        <f t="shared" si="16"/>
        <v>0</v>
      </c>
      <c r="CO19" s="47">
        <f>CE32-(SUMPRODUCT(BY32:INDEX($BY32:$CC32,$BX$27),$BY$5:INDEX($BY$5:$CC$5,$BX$27))+IF($BX$28=6,INDEX($BY$5:$CD$5,$BX$27+1),0))</f>
        <v>0</v>
      </c>
    </row>
    <row r="20" spans="2:93" ht="15.75" thickBot="1" x14ac:dyDescent="0.3">
      <c r="M20" s="45">
        <f t="shared" si="7"/>
        <v>14</v>
      </c>
      <c r="N20" s="238">
        <f t="shared" si="2"/>
        <v>-1.5</v>
      </c>
      <c r="O20" s="50">
        <f t="shared" si="3"/>
        <v>-2.0206666666666666</v>
      </c>
      <c r="P20" s="227"/>
      <c r="Q20" s="43"/>
      <c r="R20" s="229"/>
      <c r="S20" s="206">
        <v>2</v>
      </c>
      <c r="T20" s="220">
        <f t="shared" si="4"/>
        <v>0</v>
      </c>
      <c r="U20" s="220">
        <f t="shared" si="8"/>
        <v>0</v>
      </c>
      <c r="V20" s="221" t="e">
        <f t="shared" si="5"/>
        <v>#DIV/0!</v>
      </c>
      <c r="AV20" s="49"/>
      <c r="BG20" s="60"/>
      <c r="BH20" s="69"/>
      <c r="BR20" s="47"/>
      <c r="BW20" s="71" t="s">
        <v>19</v>
      </c>
      <c r="BX20" s="74" t="s">
        <v>24</v>
      </c>
      <c r="BY20" s="73">
        <f>IFERROR(MATCH(1,$BX$21:$BX$26,0),0)</f>
        <v>1</v>
      </c>
      <c r="BZ20" s="72">
        <f>IFERROR(MATCH(1,(INDEX($BX$21:$BX$26,BY20+1):$BX$26),0)+BY$20,"??")</f>
        <v>2</v>
      </c>
      <c r="CA20" s="72">
        <f>IFERROR(MATCH(1,(INDEX($BX$21:$BX$26,BZ20+1):$BX$26),0)+BZ$20,"??")</f>
        <v>3</v>
      </c>
      <c r="CB20" s="72">
        <f>IFERROR(MATCH(1,(INDEX($BX$21:$BX$26,CA20+1):$BX$26),0)+CA$20,"??")</f>
        <v>4</v>
      </c>
      <c r="CC20" s="72">
        <f>IFERROR(MATCH(1,(INDEX($BX$21:$BX$26,CB20+1):$BX$26),0)+CB$20,"??")</f>
        <v>5</v>
      </c>
      <c r="CD20" s="72">
        <f>IFERROR(MATCH(1,(INDEX($BX$21:$BX$26,CC20+1):$BX$26),0)+CC$20,"??")</f>
        <v>6</v>
      </c>
      <c r="CE20" s="71" t="s">
        <v>23</v>
      </c>
      <c r="CG20" s="59">
        <f t="shared" si="10"/>
        <v>13</v>
      </c>
      <c r="CH20" s="58">
        <f t="shared" si="11"/>
        <v>-1.5</v>
      </c>
      <c r="CI20" s="58">
        <f t="shared" si="12"/>
        <v>-2.0206666666666666</v>
      </c>
      <c r="CJ20" s="58">
        <f t="shared" si="13"/>
        <v>3.0309999999999997</v>
      </c>
      <c r="CK20" s="58">
        <f t="shared" si="14"/>
        <v>2.25</v>
      </c>
      <c r="CL20" s="58">
        <f t="shared" si="15"/>
        <v>4.0830937777777772</v>
      </c>
      <c r="CM20" s="57"/>
      <c r="CN20" s="56">
        <f t="shared" si="16"/>
        <v>0</v>
      </c>
      <c r="CO20" s="47">
        <f>CE33-(SUMPRODUCT(BY33:INDEX($BY33:$CC33,$BX$27),$BY$5:INDEX($BY$5:$CC$5,$BX$27))+IF($BX$28=6,INDEX($BY$5:$CD$5,$BX$27+1),0))</f>
        <v>0</v>
      </c>
    </row>
    <row r="21" spans="2:93" ht="15.75" thickBot="1" x14ac:dyDescent="0.3">
      <c r="M21" s="45">
        <f t="shared" si="7"/>
        <v>15</v>
      </c>
      <c r="N21" s="238">
        <f t="shared" si="2"/>
        <v>-1.5</v>
      </c>
      <c r="O21" s="50">
        <f t="shared" si="3"/>
        <v>-2.0206666666666666</v>
      </c>
      <c r="P21" s="227"/>
      <c r="Q21" s="43"/>
      <c r="R21" s="229"/>
      <c r="S21" s="206">
        <v>4</v>
      </c>
      <c r="T21" s="220">
        <f t="shared" si="4"/>
        <v>0</v>
      </c>
      <c r="U21" s="220">
        <f t="shared" si="8"/>
        <v>0</v>
      </c>
      <c r="V21" s="221" t="e">
        <f t="shared" si="5"/>
        <v>#DIV/0!</v>
      </c>
      <c r="W21" s="70"/>
      <c r="X21" s="70"/>
      <c r="Y21" s="70"/>
      <c r="AV21" s="49"/>
      <c r="BG21" s="60"/>
      <c r="BH21" s="69"/>
      <c r="BR21" s="47"/>
      <c r="BU21">
        <v>24</v>
      </c>
      <c r="BW21" s="48">
        <v>1</v>
      </c>
      <c r="BX21" s="68">
        <f t="shared" ref="BX21:BX26" si="23">INDEX($Y$15:$AD$15,1,BW21)</f>
        <v>1</v>
      </c>
      <c r="BY21" s="47">
        <f>IFERROR(INDEX($CH$8:$CL$65,$CG8,BY$20),".")</f>
        <v>-1.5</v>
      </c>
      <c r="BZ21" s="47">
        <f>IFERROR(INDEX($CH$8:$CL$65,$CG8,BZ$20),".")</f>
        <v>-2.0206666666666666</v>
      </c>
      <c r="CA21" s="47">
        <f t="shared" ref="BZ21:CD21" si="24">IFERROR(INDEX($CH$8:$CL$31,$CG8,CA$20),".")</f>
        <v>3.0309999999999997</v>
      </c>
      <c r="CB21" s="47">
        <f t="shared" si="24"/>
        <v>2.25</v>
      </c>
      <c r="CC21" s="47">
        <f t="shared" si="24"/>
        <v>4.0830937777777772</v>
      </c>
      <c r="CD21" t="str">
        <f>IFERROR(INDEX($CH$8:$CL$65,$CG8,CD$20),".")</f>
        <v>.</v>
      </c>
      <c r="CE21" s="47">
        <f t="shared" ref="CE21:CE29" si="25">CN8</f>
        <v>0</v>
      </c>
      <c r="CG21" s="59">
        <f t="shared" si="10"/>
        <v>14</v>
      </c>
      <c r="CH21" s="58">
        <f t="shared" si="11"/>
        <v>-1.5</v>
      </c>
      <c r="CI21" s="58">
        <f t="shared" si="12"/>
        <v>-2.0206666666666666</v>
      </c>
      <c r="CJ21" s="58">
        <f t="shared" si="13"/>
        <v>3.0309999999999997</v>
      </c>
      <c r="CK21" s="58">
        <f t="shared" si="14"/>
        <v>2.25</v>
      </c>
      <c r="CL21" s="58">
        <f t="shared" si="15"/>
        <v>4.0830937777777772</v>
      </c>
      <c r="CM21" s="57"/>
      <c r="CN21" s="56">
        <f t="shared" si="16"/>
        <v>0</v>
      </c>
      <c r="CO21" s="47">
        <f>CE34-(SUMPRODUCT(BY34:INDEX($BY34:$CC34,$BX$27),$BY$5:INDEX($BY$5:$CC$5,$BX$27))+IF($BX$28=6,INDEX($BY$5:$CD$5,$BX$27+1),0))</f>
        <v>0</v>
      </c>
    </row>
    <row r="22" spans="2:93" ht="15.75" thickBot="1" x14ac:dyDescent="0.3">
      <c r="B22" s="77" t="s">
        <v>82</v>
      </c>
      <c r="C22" s="89"/>
      <c r="D22" s="76"/>
      <c r="M22" s="45">
        <f t="shared" si="7"/>
        <v>16</v>
      </c>
      <c r="N22" s="238">
        <f t="shared" si="2"/>
        <v>-1.5</v>
      </c>
      <c r="O22" s="50">
        <f t="shared" si="3"/>
        <v>-2.0206666666666666</v>
      </c>
      <c r="P22" s="232"/>
      <c r="Q22" s="205"/>
      <c r="R22" s="231"/>
      <c r="S22" s="206">
        <v>3</v>
      </c>
      <c r="T22" s="220">
        <f t="shared" si="4"/>
        <v>0</v>
      </c>
      <c r="U22" s="220">
        <f t="shared" si="8"/>
        <v>0</v>
      </c>
      <c r="V22" s="221" t="e">
        <f t="shared" si="5"/>
        <v>#DIV/0!</v>
      </c>
      <c r="W22" s="4"/>
      <c r="X22" s="4"/>
      <c r="Y22" s="4"/>
      <c r="AV22" s="49"/>
      <c r="BG22" s="60"/>
      <c r="BH22" s="64"/>
      <c r="BR22" s="47"/>
      <c r="BU22">
        <v>23</v>
      </c>
      <c r="BW22" s="48">
        <v>2</v>
      </c>
      <c r="BX22" s="55">
        <f t="shared" si="23"/>
        <v>1</v>
      </c>
      <c r="BY22" s="47">
        <f>IFERROR(INDEX($CH$8:$CL$65,$CG9,BY$20),".")</f>
        <v>-1.5</v>
      </c>
      <c r="BZ22" s="47">
        <f t="shared" ref="BZ22:CD22" si="26">IFERROR(INDEX($CH$8:$CL$65,$CG9,BZ$20),".")</f>
        <v>-2.0206666666666666</v>
      </c>
      <c r="CA22" s="47">
        <f t="shared" si="26"/>
        <v>3.0309999999999997</v>
      </c>
      <c r="CB22" s="47">
        <f t="shared" si="26"/>
        <v>2.25</v>
      </c>
      <c r="CC22" s="47">
        <f t="shared" si="26"/>
        <v>4.0830937777777772</v>
      </c>
      <c r="CD22" t="str">
        <f t="shared" si="26"/>
        <v>.</v>
      </c>
      <c r="CE22" s="47">
        <f t="shared" si="25"/>
        <v>0</v>
      </c>
      <c r="CG22" s="59">
        <f t="shared" si="10"/>
        <v>15</v>
      </c>
      <c r="CH22" s="58">
        <f t="shared" si="11"/>
        <v>-1.5</v>
      </c>
      <c r="CI22" s="58">
        <f t="shared" si="12"/>
        <v>-2.0206666666666666</v>
      </c>
      <c r="CJ22" s="58">
        <f t="shared" si="13"/>
        <v>3.0309999999999997</v>
      </c>
      <c r="CK22" s="58">
        <f t="shared" si="14"/>
        <v>2.25</v>
      </c>
      <c r="CL22" s="58">
        <f t="shared" si="15"/>
        <v>4.0830937777777772</v>
      </c>
      <c r="CM22" s="57"/>
      <c r="CN22" s="56">
        <f t="shared" si="16"/>
        <v>0</v>
      </c>
      <c r="CO22" s="47">
        <f>CE35-(SUMPRODUCT(BY35:INDEX($BY35:$CC35,$BX$27),$BY$5:INDEX($BY$5:$CC$5,$BX$27))+IF($BX$28=6,INDEX($BY$5:$CD$5,$BX$27+1),0))</f>
        <v>0</v>
      </c>
    </row>
    <row r="23" spans="2:93" ht="15.75" thickBot="1" x14ac:dyDescent="0.3">
      <c r="M23" s="45">
        <f t="shared" si="7"/>
        <v>17</v>
      </c>
      <c r="N23" s="238">
        <f t="shared" si="2"/>
        <v>-1.5</v>
      </c>
      <c r="O23" s="203">
        <f t="shared" si="3"/>
        <v>-2.0206666666666666</v>
      </c>
      <c r="P23" s="232"/>
      <c r="Q23" s="205"/>
      <c r="R23" s="231"/>
      <c r="S23" s="215">
        <v>4</v>
      </c>
      <c r="T23" s="220">
        <f t="shared" si="4"/>
        <v>0</v>
      </c>
      <c r="U23" s="220">
        <f t="shared" si="8"/>
        <v>0</v>
      </c>
      <c r="V23" s="221" t="e">
        <f t="shared" si="5"/>
        <v>#DIV/0!</v>
      </c>
      <c r="W23" s="202"/>
      <c r="X23" s="202"/>
      <c r="Y23" s="202"/>
      <c r="AV23" s="49"/>
      <c r="BG23" s="60"/>
      <c r="BU23">
        <v>22</v>
      </c>
      <c r="BW23" s="48">
        <v>3</v>
      </c>
      <c r="BX23" s="55">
        <f t="shared" si="23"/>
        <v>1</v>
      </c>
      <c r="BY23" s="47">
        <f t="shared" ref="BY23:CD23" si="27">IFERROR(INDEX($CH$8:$CL$65,$CG10,BY$20),".")</f>
        <v>-1.5</v>
      </c>
      <c r="BZ23" s="47">
        <f t="shared" si="27"/>
        <v>-2.0206666666666666</v>
      </c>
      <c r="CA23" s="47">
        <f t="shared" si="27"/>
        <v>3.0309999999999997</v>
      </c>
      <c r="CB23" s="47">
        <f t="shared" si="27"/>
        <v>2.25</v>
      </c>
      <c r="CC23" s="47">
        <f t="shared" si="27"/>
        <v>4.0830937777777772</v>
      </c>
      <c r="CD23" t="str">
        <f t="shared" si="27"/>
        <v>.</v>
      </c>
      <c r="CE23" s="47">
        <f t="shared" si="25"/>
        <v>0</v>
      </c>
      <c r="CG23" s="59">
        <f t="shared" si="10"/>
        <v>16</v>
      </c>
      <c r="CH23" s="58">
        <f t="shared" si="11"/>
        <v>-1.5</v>
      </c>
      <c r="CI23" s="58">
        <f t="shared" si="12"/>
        <v>-2.0206666666666666</v>
      </c>
      <c r="CJ23" s="58">
        <f t="shared" si="13"/>
        <v>3.0309999999999997</v>
      </c>
      <c r="CK23" s="58">
        <f t="shared" si="14"/>
        <v>2.25</v>
      </c>
      <c r="CL23" s="58">
        <f t="shared" si="15"/>
        <v>4.0830937777777772</v>
      </c>
      <c r="CM23" s="57"/>
      <c r="CN23" s="56">
        <f t="shared" si="16"/>
        <v>0</v>
      </c>
      <c r="CO23" s="47">
        <f>CE36-(SUMPRODUCT(BY36:INDEX($BY36:$CC36,$BX$27),$BY$5:INDEX($BY$5:$CC$5,$BX$27))+IF($BX$28=6,INDEX($BY$5:$CD$5,$BX$27+1),0))</f>
        <v>0</v>
      </c>
    </row>
    <row r="24" spans="2:93" x14ac:dyDescent="0.25">
      <c r="B24" s="245" t="s">
        <v>83</v>
      </c>
      <c r="C24" s="246"/>
      <c r="D24" s="246"/>
      <c r="E24" s="246"/>
      <c r="F24" s="247"/>
      <c r="M24" s="45">
        <f t="shared" si="7"/>
        <v>18</v>
      </c>
      <c r="N24" s="238">
        <f t="shared" si="2"/>
        <v>-1.5</v>
      </c>
      <c r="O24" s="203">
        <f t="shared" si="3"/>
        <v>-2.0206666666666666</v>
      </c>
      <c r="P24" s="232"/>
      <c r="Q24" s="205"/>
      <c r="R24" s="231"/>
      <c r="S24" s="215">
        <v>3</v>
      </c>
      <c r="T24" s="220">
        <f t="shared" si="4"/>
        <v>0</v>
      </c>
      <c r="U24" s="220">
        <f t="shared" si="8"/>
        <v>0</v>
      </c>
      <c r="V24" s="221" t="e">
        <f t="shared" si="5"/>
        <v>#DIV/0!</v>
      </c>
      <c r="W24" s="202"/>
      <c r="X24" s="202"/>
      <c r="Y24" s="202"/>
      <c r="AL24" s="51"/>
      <c r="AV24" s="41"/>
      <c r="BU24">
        <v>21</v>
      </c>
      <c r="BW24" s="48">
        <v>4</v>
      </c>
      <c r="BX24" s="55">
        <f t="shared" si="23"/>
        <v>1</v>
      </c>
      <c r="BY24" s="47">
        <f t="shared" ref="BY24:CD24" si="28">IFERROR(INDEX($CH$8:$CL$65,$CG11,BY$20),".")</f>
        <v>-1.5</v>
      </c>
      <c r="BZ24" s="47">
        <f t="shared" si="28"/>
        <v>-2.0206666666666666</v>
      </c>
      <c r="CA24" s="47">
        <f t="shared" si="28"/>
        <v>3.0309999999999997</v>
      </c>
      <c r="CB24" s="47">
        <f t="shared" si="28"/>
        <v>2.25</v>
      </c>
      <c r="CC24" s="47">
        <f t="shared" si="28"/>
        <v>4.0830937777777772</v>
      </c>
      <c r="CD24" t="str">
        <f t="shared" si="28"/>
        <v>.</v>
      </c>
      <c r="CE24" s="47">
        <f t="shared" si="25"/>
        <v>0</v>
      </c>
      <c r="CG24" s="59">
        <f t="shared" ref="CG24:CG31" si="29">M23</f>
        <v>17</v>
      </c>
      <c r="CH24" s="58">
        <f t="shared" si="11"/>
        <v>-1.5</v>
      </c>
      <c r="CI24" s="58">
        <f t="shared" si="12"/>
        <v>-2.0206666666666666</v>
      </c>
      <c r="CJ24" s="58">
        <f t="shared" si="13"/>
        <v>3.0309999999999997</v>
      </c>
      <c r="CK24" s="58">
        <f t="shared" si="14"/>
        <v>2.25</v>
      </c>
      <c r="CL24" s="58">
        <f t="shared" si="15"/>
        <v>4.0830937777777772</v>
      </c>
      <c r="CM24" s="57"/>
      <c r="CN24" s="56">
        <f t="shared" ref="CN24:CN31" si="30">R23</f>
        <v>0</v>
      </c>
      <c r="CO24" s="47">
        <f>CE37-(SUMPRODUCT(BY37:INDEX($BY37:$CC37,$BX$27),$BY$5:INDEX($BY$5:$CC$5,$BX$27))+IF($BX$28=6,INDEX($BY$5:$CD$5,$BX$27+1),0))</f>
        <v>0</v>
      </c>
    </row>
    <row r="25" spans="2:93" x14ac:dyDescent="0.25">
      <c r="B25" s="248"/>
      <c r="C25" s="249"/>
      <c r="D25" s="249"/>
      <c r="E25" s="249"/>
      <c r="F25" s="250"/>
      <c r="M25" s="45">
        <f t="shared" si="7"/>
        <v>19</v>
      </c>
      <c r="N25" s="238">
        <f t="shared" si="2"/>
        <v>-1.5</v>
      </c>
      <c r="O25" s="203">
        <f t="shared" si="3"/>
        <v>-2.0206666666666666</v>
      </c>
      <c r="P25" s="232"/>
      <c r="Q25" s="205"/>
      <c r="R25" s="229"/>
      <c r="S25" s="215">
        <v>3</v>
      </c>
      <c r="T25" s="220">
        <f t="shared" si="4"/>
        <v>0</v>
      </c>
      <c r="U25" s="220">
        <f t="shared" si="8"/>
        <v>0</v>
      </c>
      <c r="V25" s="221" t="e">
        <f t="shared" si="5"/>
        <v>#DIV/0!</v>
      </c>
      <c r="W25" s="202"/>
      <c r="X25" s="202"/>
      <c r="Y25" s="202"/>
      <c r="AL25" s="51"/>
      <c r="AV25" s="41"/>
      <c r="BU25">
        <v>20</v>
      </c>
      <c r="BW25" s="48">
        <v>5</v>
      </c>
      <c r="BX25" s="55">
        <f t="shared" si="23"/>
        <v>1</v>
      </c>
      <c r="BY25" s="47">
        <f t="shared" ref="BY25:CD25" si="31">IFERROR(INDEX($CH$8:$CL$65,$CG12,BY$20),".")</f>
        <v>-1.5</v>
      </c>
      <c r="BZ25" s="47">
        <f t="shared" si="31"/>
        <v>-2.0206666666666666</v>
      </c>
      <c r="CA25" s="47">
        <f t="shared" si="31"/>
        <v>3.0309999999999997</v>
      </c>
      <c r="CB25" s="47">
        <f t="shared" si="31"/>
        <v>2.25</v>
      </c>
      <c r="CC25" s="47">
        <f t="shared" si="31"/>
        <v>4.0830937777777772</v>
      </c>
      <c r="CD25" t="str">
        <f t="shared" si="31"/>
        <v>.</v>
      </c>
      <c r="CE25" s="47">
        <f t="shared" si="25"/>
        <v>0</v>
      </c>
      <c r="CG25" s="59">
        <f t="shared" si="29"/>
        <v>18</v>
      </c>
      <c r="CH25" s="58">
        <f t="shared" si="11"/>
        <v>-1.5</v>
      </c>
      <c r="CI25" s="58">
        <f t="shared" si="12"/>
        <v>-2.0206666666666666</v>
      </c>
      <c r="CJ25" s="58">
        <f t="shared" si="13"/>
        <v>3.0309999999999997</v>
      </c>
      <c r="CK25" s="58">
        <f t="shared" si="14"/>
        <v>2.25</v>
      </c>
      <c r="CL25" s="58">
        <f t="shared" si="15"/>
        <v>4.0830937777777772</v>
      </c>
      <c r="CM25" s="57"/>
      <c r="CN25" s="56">
        <f t="shared" si="30"/>
        <v>0</v>
      </c>
      <c r="CO25" s="47">
        <f>CE38-(SUMPRODUCT(BY38:INDEX($BY38:$CC38,$BX$27),$BY$5:INDEX($BY$5:$CC$5,$BX$27))+IF($BX$28=6,INDEX($BY$5:$CD$5,$BX$27+1),0))</f>
        <v>0</v>
      </c>
    </row>
    <row r="26" spans="2:93" ht="15.75" thickBot="1" x14ac:dyDescent="0.3">
      <c r="B26" s="251"/>
      <c r="C26" s="252"/>
      <c r="D26" s="252"/>
      <c r="E26" s="252"/>
      <c r="F26" s="253"/>
      <c r="M26" s="45">
        <f t="shared" si="7"/>
        <v>20</v>
      </c>
      <c r="N26" s="238">
        <f t="shared" si="2"/>
        <v>-1.5</v>
      </c>
      <c r="O26" s="203">
        <f t="shared" si="3"/>
        <v>-2.0206666666666666</v>
      </c>
      <c r="P26" s="232"/>
      <c r="Q26" s="205"/>
      <c r="R26" s="229"/>
      <c r="S26" s="215">
        <v>1</v>
      </c>
      <c r="T26" s="220">
        <f t="shared" si="4"/>
        <v>0</v>
      </c>
      <c r="U26" s="220">
        <f t="shared" si="8"/>
        <v>0</v>
      </c>
      <c r="V26" s="221" t="e">
        <f t="shared" si="5"/>
        <v>#DIV/0!</v>
      </c>
      <c r="W26" s="202"/>
      <c r="X26" s="202"/>
      <c r="Y26" s="202"/>
      <c r="AE26" s="51"/>
      <c r="AL26" s="51"/>
      <c r="AV26" s="41"/>
      <c r="BU26">
        <v>19</v>
      </c>
      <c r="BW26" s="48">
        <v>6</v>
      </c>
      <c r="BX26" s="54">
        <f t="shared" si="23"/>
        <v>1</v>
      </c>
      <c r="BY26" s="47">
        <f t="shared" ref="BY26:CD26" si="32">IFERROR(INDEX($CH$8:$CL$65,$CG13,BY$20),".")</f>
        <v>-1.5</v>
      </c>
      <c r="BZ26" s="47">
        <f t="shared" si="32"/>
        <v>-2.0206666666666666</v>
      </c>
      <c r="CA26" s="47">
        <f t="shared" si="32"/>
        <v>3.0309999999999997</v>
      </c>
      <c r="CB26" s="47">
        <f t="shared" si="32"/>
        <v>2.25</v>
      </c>
      <c r="CC26" s="47">
        <f t="shared" si="32"/>
        <v>4.0830937777777772</v>
      </c>
      <c r="CD26" t="str">
        <f t="shared" si="32"/>
        <v>.</v>
      </c>
      <c r="CE26" s="47">
        <f t="shared" si="25"/>
        <v>0</v>
      </c>
      <c r="CG26" s="59">
        <f t="shared" si="29"/>
        <v>19</v>
      </c>
      <c r="CH26" s="58">
        <f t="shared" si="11"/>
        <v>-1.5</v>
      </c>
      <c r="CI26" s="58">
        <f t="shared" si="12"/>
        <v>-2.0206666666666666</v>
      </c>
      <c r="CJ26" s="58">
        <f t="shared" si="13"/>
        <v>3.0309999999999997</v>
      </c>
      <c r="CK26" s="58">
        <f t="shared" si="14"/>
        <v>2.25</v>
      </c>
      <c r="CL26" s="58">
        <f t="shared" si="15"/>
        <v>4.0830937777777772</v>
      </c>
      <c r="CM26" s="57"/>
      <c r="CN26" s="56">
        <f t="shared" si="30"/>
        <v>0</v>
      </c>
      <c r="CO26" s="47">
        <f>CE39-(SUMPRODUCT(BY39:INDEX($BY39:$CC39,$BX$27),$BY$5:INDEX($BY$5:$CC$5,$BX$27))+IF($BX$28=6,INDEX($BY$5:$CD$5,$BX$27+1),0))</f>
        <v>0</v>
      </c>
    </row>
    <row r="27" spans="2:93" x14ac:dyDescent="0.25">
      <c r="M27" s="45">
        <f t="shared" si="7"/>
        <v>21</v>
      </c>
      <c r="N27" s="238">
        <f t="shared" si="2"/>
        <v>-1.5</v>
      </c>
      <c r="O27" s="203">
        <f t="shared" si="3"/>
        <v>-2.0206666666666666</v>
      </c>
      <c r="P27" s="232"/>
      <c r="Q27" s="205"/>
      <c r="R27" s="231"/>
      <c r="S27" s="215">
        <v>3</v>
      </c>
      <c r="T27" s="220">
        <f t="shared" si="4"/>
        <v>0</v>
      </c>
      <c r="U27" s="220">
        <f t="shared" si="8"/>
        <v>0</v>
      </c>
      <c r="V27" s="221" t="e">
        <f t="shared" si="5"/>
        <v>#DIV/0!</v>
      </c>
      <c r="W27" s="202"/>
      <c r="X27" s="202"/>
      <c r="Y27" s="202"/>
      <c r="AE27" s="51"/>
      <c r="AL27" s="51"/>
      <c r="AV27" s="41"/>
      <c r="BU27">
        <v>18</v>
      </c>
      <c r="BW27" s="53" t="s">
        <v>15</v>
      </c>
      <c r="BX27" s="52">
        <f>IF(MAX($BY$20:$CD$20)=6,BX29-1,BX29)</f>
        <v>5</v>
      </c>
      <c r="BY27" s="47">
        <f t="shared" ref="BY27:CD27" si="33">IFERROR(INDEX($CH$8:$CL$65,$CG14,BY$20),".")</f>
        <v>-1.5</v>
      </c>
      <c r="BZ27" s="47">
        <f t="shared" si="33"/>
        <v>-2.0206666666666666</v>
      </c>
      <c r="CA27" s="47">
        <f t="shared" si="33"/>
        <v>3.0309999999999997</v>
      </c>
      <c r="CB27" s="47">
        <f t="shared" si="33"/>
        <v>2.25</v>
      </c>
      <c r="CC27" s="47">
        <f t="shared" si="33"/>
        <v>4.0830937777777772</v>
      </c>
      <c r="CD27" t="str">
        <f t="shared" si="33"/>
        <v>.</v>
      </c>
      <c r="CE27" s="47">
        <f t="shared" si="25"/>
        <v>0</v>
      </c>
      <c r="CG27" s="59">
        <f t="shared" si="29"/>
        <v>20</v>
      </c>
      <c r="CH27" s="58">
        <f t="shared" si="11"/>
        <v>-1.5</v>
      </c>
      <c r="CI27" s="58">
        <f t="shared" si="12"/>
        <v>-2.0206666666666666</v>
      </c>
      <c r="CJ27" s="58">
        <f t="shared" si="13"/>
        <v>3.0309999999999997</v>
      </c>
      <c r="CK27" s="58">
        <f t="shared" si="14"/>
        <v>2.25</v>
      </c>
      <c r="CL27" s="58">
        <f t="shared" si="15"/>
        <v>4.0830937777777772</v>
      </c>
      <c r="CM27" s="57"/>
      <c r="CN27" s="56">
        <f t="shared" si="30"/>
        <v>0</v>
      </c>
      <c r="CO27" s="47">
        <f>CE40-(SUMPRODUCT(BY40:INDEX($BY40:$CC40,$BX$27),$BY$5:INDEX($BY$5:$CC$5,$BX$27))+IF($BX$28=6,INDEX($BY$5:$CD$5,$BX$27+1),0))</f>
        <v>0</v>
      </c>
    </row>
    <row r="28" spans="2:93" x14ac:dyDescent="0.25">
      <c r="M28" s="45">
        <f t="shared" si="7"/>
        <v>22</v>
      </c>
      <c r="N28" s="238">
        <f t="shared" si="2"/>
        <v>-1.5</v>
      </c>
      <c r="O28" s="203">
        <f t="shared" si="3"/>
        <v>-2.0206666666666666</v>
      </c>
      <c r="P28" s="232"/>
      <c r="Q28" s="205"/>
      <c r="R28" s="231"/>
      <c r="S28" s="215">
        <v>8</v>
      </c>
      <c r="T28" s="220">
        <f t="shared" si="4"/>
        <v>0</v>
      </c>
      <c r="U28" s="220">
        <f t="shared" si="8"/>
        <v>0</v>
      </c>
      <c r="V28" s="221" t="e">
        <f t="shared" si="5"/>
        <v>#DIV/0!</v>
      </c>
      <c r="W28" s="202"/>
      <c r="X28" s="202"/>
      <c r="Y28" s="202"/>
      <c r="AE28" s="51"/>
      <c r="AL28" s="51"/>
      <c r="AV28" s="41"/>
      <c r="BU28">
        <v>17</v>
      </c>
      <c r="BW28" s="53" t="s">
        <v>14</v>
      </c>
      <c r="BX28" s="48">
        <f>MAX($BY$20:$CD$20)</f>
        <v>6</v>
      </c>
      <c r="BY28" s="47">
        <f t="shared" ref="BY28:CD28" si="34">IFERROR(INDEX($CH$8:$CL$65,$CG15,BY$20),".")</f>
        <v>-1.5</v>
      </c>
      <c r="BZ28" s="47">
        <f t="shared" si="34"/>
        <v>-2.0206666666666666</v>
      </c>
      <c r="CA28" s="47">
        <f t="shared" si="34"/>
        <v>3.0309999999999997</v>
      </c>
      <c r="CB28" s="47">
        <f t="shared" si="34"/>
        <v>2.25</v>
      </c>
      <c r="CC28" s="47">
        <f t="shared" si="34"/>
        <v>4.0830937777777772</v>
      </c>
      <c r="CD28" t="str">
        <f t="shared" si="34"/>
        <v>.</v>
      </c>
      <c r="CE28" s="47">
        <f t="shared" si="25"/>
        <v>0</v>
      </c>
      <c r="CG28" s="59">
        <f t="shared" si="29"/>
        <v>21</v>
      </c>
      <c r="CH28" s="58">
        <f t="shared" si="11"/>
        <v>-1.5</v>
      </c>
      <c r="CI28" s="58">
        <f t="shared" si="12"/>
        <v>-2.0206666666666666</v>
      </c>
      <c r="CJ28" s="58">
        <f t="shared" si="13"/>
        <v>3.0309999999999997</v>
      </c>
      <c r="CK28" s="58">
        <f t="shared" si="14"/>
        <v>2.25</v>
      </c>
      <c r="CL28" s="58">
        <f t="shared" si="15"/>
        <v>4.0830937777777772</v>
      </c>
      <c r="CM28" s="57"/>
      <c r="CN28" s="56">
        <f t="shared" si="30"/>
        <v>0</v>
      </c>
      <c r="CO28" s="47">
        <f>CE41-(SUMPRODUCT(BY41:INDEX($BY41:$CC41,$BX$27),$BY$5:INDEX($BY$5:$CC$5,$BX$27))+IF($BX$28=6,INDEX($BY$5:$CD$5,$BX$27+1),0))</f>
        <v>0</v>
      </c>
    </row>
    <row r="29" spans="2:93" x14ac:dyDescent="0.25">
      <c r="M29" s="45">
        <f t="shared" si="7"/>
        <v>23</v>
      </c>
      <c r="N29" s="238">
        <f t="shared" si="2"/>
        <v>-1.5</v>
      </c>
      <c r="O29" s="203">
        <f t="shared" si="3"/>
        <v>-2.0206666666666666</v>
      </c>
      <c r="P29" s="232"/>
      <c r="Q29" s="205"/>
      <c r="R29" s="231"/>
      <c r="S29" s="215">
        <v>4</v>
      </c>
      <c r="T29" s="220">
        <f t="shared" si="4"/>
        <v>0</v>
      </c>
      <c r="U29" s="220">
        <f t="shared" si="8"/>
        <v>0</v>
      </c>
      <c r="V29" s="221" t="e">
        <f t="shared" si="5"/>
        <v>#DIV/0!</v>
      </c>
      <c r="W29" s="202"/>
      <c r="X29" s="202"/>
      <c r="Y29" s="202"/>
      <c r="AE29" s="51"/>
      <c r="AL29" s="51"/>
      <c r="BU29">
        <v>16</v>
      </c>
      <c r="BW29" s="53" t="s">
        <v>13</v>
      </c>
      <c r="BX29" s="52">
        <f>COUNT(BY20:CD20)</f>
        <v>6</v>
      </c>
      <c r="BY29" s="47">
        <f t="shared" ref="BY29:CD29" si="35">IFERROR(INDEX($CH$8:$CL$65,$CG16,BY$20),".")</f>
        <v>-1.5</v>
      </c>
      <c r="BZ29" s="47">
        <f t="shared" si="35"/>
        <v>-2.0206666666666666</v>
      </c>
      <c r="CA29" s="47">
        <f t="shared" si="35"/>
        <v>3.0309999999999997</v>
      </c>
      <c r="CB29" s="47">
        <f t="shared" si="35"/>
        <v>2.25</v>
      </c>
      <c r="CC29" s="47">
        <f t="shared" si="35"/>
        <v>4.0830937777777772</v>
      </c>
      <c r="CD29" t="str">
        <f t="shared" si="35"/>
        <v>.</v>
      </c>
      <c r="CE29" s="47">
        <f t="shared" si="25"/>
        <v>0</v>
      </c>
      <c r="CG29" s="59">
        <f t="shared" si="29"/>
        <v>22</v>
      </c>
      <c r="CH29" s="58">
        <f t="shared" si="11"/>
        <v>-1.5</v>
      </c>
      <c r="CI29" s="58">
        <f t="shared" si="12"/>
        <v>-2.0206666666666666</v>
      </c>
      <c r="CJ29" s="58">
        <f t="shared" si="13"/>
        <v>3.0309999999999997</v>
      </c>
      <c r="CK29" s="58">
        <f t="shared" si="14"/>
        <v>2.25</v>
      </c>
      <c r="CL29" s="58">
        <f t="shared" si="15"/>
        <v>4.0830937777777772</v>
      </c>
      <c r="CM29" s="57"/>
      <c r="CN29" s="56">
        <f t="shared" si="30"/>
        <v>0</v>
      </c>
      <c r="CO29" s="47">
        <f>CE42-(SUMPRODUCT(BY42:INDEX($BY42:$CC42,$BX$27),$BY$5:INDEX($BY$5:$CC$5,$BX$27))+IF($BX$28=6,INDEX($BY$5:$CD$5,$BX$27+1),0))</f>
        <v>0</v>
      </c>
    </row>
    <row r="30" spans="2:93" x14ac:dyDescent="0.25">
      <c r="M30" s="198">
        <f t="shared" si="7"/>
        <v>24</v>
      </c>
      <c r="N30" s="239">
        <f t="shared" si="2"/>
        <v>-1.5</v>
      </c>
      <c r="O30" s="204">
        <f t="shared" si="3"/>
        <v>-2.0206666666666666</v>
      </c>
      <c r="P30" s="232"/>
      <c r="Q30" s="205"/>
      <c r="R30" s="231"/>
      <c r="S30" s="214">
        <v>9</v>
      </c>
      <c r="T30" s="220">
        <f t="shared" si="4"/>
        <v>0</v>
      </c>
      <c r="U30" s="220">
        <f t="shared" si="8"/>
        <v>0</v>
      </c>
      <c r="V30" s="221" t="e">
        <f t="shared" si="5"/>
        <v>#DIV/0!</v>
      </c>
      <c r="W30" s="202"/>
      <c r="X30" s="202"/>
      <c r="Y30" s="202"/>
      <c r="AE30" s="51"/>
      <c r="AL30" s="51"/>
      <c r="BU30">
        <v>15</v>
      </c>
      <c r="BW30" s="48"/>
      <c r="BX30" s="41"/>
      <c r="BY30" s="47">
        <f t="shared" ref="BY30:CD30" si="36">IFERROR(INDEX($CH$8:$CL$65,$CG17,BY$20),".")</f>
        <v>-1.5</v>
      </c>
      <c r="BZ30" s="47">
        <f t="shared" si="36"/>
        <v>-2.0206666666666666</v>
      </c>
      <c r="CA30" s="47">
        <f t="shared" si="36"/>
        <v>3.0309999999999997</v>
      </c>
      <c r="CB30" s="47">
        <f t="shared" si="36"/>
        <v>2.25</v>
      </c>
      <c r="CC30" s="47">
        <f t="shared" si="36"/>
        <v>4.0830937777777772</v>
      </c>
      <c r="CD30" t="str">
        <f t="shared" si="36"/>
        <v>.</v>
      </c>
      <c r="CE30" s="47">
        <f t="shared" ref="CE30:CE36" si="37">CN17</f>
        <v>0</v>
      </c>
      <c r="CG30" s="59">
        <f t="shared" si="29"/>
        <v>23</v>
      </c>
      <c r="CH30" s="58">
        <f t="shared" si="11"/>
        <v>-1.5</v>
      </c>
      <c r="CI30" s="58">
        <f t="shared" si="12"/>
        <v>-2.0206666666666666</v>
      </c>
      <c r="CJ30" s="58">
        <f t="shared" si="13"/>
        <v>3.0309999999999997</v>
      </c>
      <c r="CK30" s="58">
        <f t="shared" si="14"/>
        <v>2.25</v>
      </c>
      <c r="CL30" s="58">
        <f t="shared" si="15"/>
        <v>4.0830937777777772</v>
      </c>
      <c r="CM30" s="57"/>
      <c r="CN30" s="56">
        <f t="shared" si="30"/>
        <v>0</v>
      </c>
      <c r="CO30" s="47">
        <f>CE43-(SUMPRODUCT(BY43:INDEX($BY43:$CC43,$BX$27),$BY$5:INDEX($BY$5:$CC$5,$BX$27))+IF($BX$28=6,INDEX($BY$5:$CD$5,$BX$27+1),0))</f>
        <v>0</v>
      </c>
    </row>
    <row r="31" spans="2:93" x14ac:dyDescent="0.25">
      <c r="M31" s="198">
        <f t="shared" si="7"/>
        <v>25</v>
      </c>
      <c r="N31" s="239">
        <f t="shared" ref="N31:N86" si="38">(P31-$D$9)/$C$9</f>
        <v>-1.5</v>
      </c>
      <c r="O31" s="204">
        <f t="shared" ref="O31:O86" si="39">(Q31-$F$9)/$E$9</f>
        <v>-2.0206666666666666</v>
      </c>
      <c r="P31" s="232"/>
      <c r="Q31" s="205"/>
      <c r="R31" s="231"/>
      <c r="S31" s="214">
        <v>9</v>
      </c>
      <c r="T31" s="220">
        <f t="shared" ref="T31:T86" si="40">$C$74*O31+$D$74*N31+$E$74*N31*O31+$F$74*O31+$G$74*N31+$H$74</f>
        <v>0</v>
      </c>
      <c r="U31" s="220">
        <f t="shared" ref="U31:U86" si="41">T31-R31</f>
        <v>0</v>
      </c>
      <c r="V31" s="221" t="e">
        <f t="shared" ref="V31:V86" si="42">ABS(U31/$Z$5)</f>
        <v>#DIV/0!</v>
      </c>
      <c r="W31" s="202"/>
      <c r="X31" s="202"/>
      <c r="Y31" s="202"/>
      <c r="AE31" s="51"/>
      <c r="AL31" s="51"/>
      <c r="BU31">
        <v>14</v>
      </c>
      <c r="BW31" s="48"/>
      <c r="BX31" s="41"/>
      <c r="BY31" s="47">
        <f t="shared" ref="BY31:CD31" si="43">IFERROR(INDEX($CH$8:$CL$65,$CG18,BY$20),".")</f>
        <v>-1.5</v>
      </c>
      <c r="BZ31" s="47">
        <f t="shared" si="43"/>
        <v>-2.0206666666666666</v>
      </c>
      <c r="CA31" s="47">
        <f t="shared" si="43"/>
        <v>3.0309999999999997</v>
      </c>
      <c r="CB31" s="47">
        <f t="shared" si="43"/>
        <v>2.25</v>
      </c>
      <c r="CC31" s="47">
        <f t="shared" si="43"/>
        <v>4.0830937777777772</v>
      </c>
      <c r="CD31" t="str">
        <f t="shared" si="43"/>
        <v>.</v>
      </c>
      <c r="CE31" s="47">
        <f t="shared" si="37"/>
        <v>0</v>
      </c>
      <c r="CG31" s="59">
        <f t="shared" si="29"/>
        <v>24</v>
      </c>
      <c r="CH31" s="58">
        <f t="shared" si="11"/>
        <v>-1.5</v>
      </c>
      <c r="CI31" s="58">
        <f t="shared" si="12"/>
        <v>-2.0206666666666666</v>
      </c>
      <c r="CJ31" s="58">
        <f t="shared" si="13"/>
        <v>3.0309999999999997</v>
      </c>
      <c r="CK31" s="58">
        <f t="shared" si="14"/>
        <v>2.25</v>
      </c>
      <c r="CL31" s="58">
        <f t="shared" si="15"/>
        <v>4.0830937777777772</v>
      </c>
      <c r="CM31" s="57"/>
      <c r="CN31" s="56">
        <f t="shared" si="30"/>
        <v>0</v>
      </c>
      <c r="CO31" s="47">
        <f>CE44-(SUMPRODUCT(BY44:INDEX($BY44:$CC44,$BX$27),$BY$5:INDEX($BY$5:$CC$5,$BX$27))+IF($BX$28=6,INDEX($BY$5:$CD$5,$BX$27+1),0))</f>
        <v>0</v>
      </c>
    </row>
    <row r="32" spans="2:93" x14ac:dyDescent="0.25">
      <c r="M32" s="198">
        <f t="shared" si="7"/>
        <v>26</v>
      </c>
      <c r="N32" s="239">
        <f t="shared" si="38"/>
        <v>-1.5</v>
      </c>
      <c r="O32" s="204">
        <f t="shared" si="39"/>
        <v>-2.0206666666666666</v>
      </c>
      <c r="P32" s="232"/>
      <c r="Q32" s="205"/>
      <c r="R32" s="231"/>
      <c r="S32" s="214">
        <v>9</v>
      </c>
      <c r="T32" s="220">
        <f t="shared" si="40"/>
        <v>0</v>
      </c>
      <c r="U32" s="220">
        <f t="shared" si="41"/>
        <v>0</v>
      </c>
      <c r="V32" s="221" t="e">
        <f t="shared" si="42"/>
        <v>#DIV/0!</v>
      </c>
      <c r="W32" s="42"/>
      <c r="X32" s="42"/>
      <c r="Y32" s="42"/>
      <c r="AE32" s="49"/>
      <c r="AL32" s="41"/>
      <c r="AM32" s="41"/>
      <c r="AN32" s="41"/>
      <c r="BU32">
        <v>13</v>
      </c>
      <c r="BW32" s="48"/>
      <c r="BX32" s="41"/>
      <c r="BY32" s="47">
        <f t="shared" ref="BY32:CD32" si="44">IFERROR(INDEX($CH$8:$CL$65,$CG19,BY$20),".")</f>
        <v>-1.5</v>
      </c>
      <c r="BZ32" s="47">
        <f t="shared" si="44"/>
        <v>-2.0206666666666666</v>
      </c>
      <c r="CA32" s="47">
        <f t="shared" si="44"/>
        <v>3.0309999999999997</v>
      </c>
      <c r="CB32" s="47">
        <f t="shared" si="44"/>
        <v>2.25</v>
      </c>
      <c r="CC32" s="47">
        <f t="shared" si="44"/>
        <v>4.0830937777777772</v>
      </c>
      <c r="CD32" t="str">
        <f t="shared" si="44"/>
        <v>.</v>
      </c>
      <c r="CE32" s="47">
        <f t="shared" si="37"/>
        <v>0</v>
      </c>
      <c r="CG32" s="59">
        <f t="shared" ref="CG32:CG68" si="45">M31</f>
        <v>25</v>
      </c>
      <c r="CH32" s="58">
        <f t="shared" ref="CH32:CH68" si="46">$N31*Y$15</f>
        <v>-1.5</v>
      </c>
      <c r="CI32" s="58">
        <f t="shared" ref="CI32:CI68" si="47">$O31*Z$15</f>
        <v>-2.0206666666666666</v>
      </c>
      <c r="CJ32" s="58">
        <f t="shared" ref="CJ32:CJ68" si="48">$N31*$O31*AA$15</f>
        <v>3.0309999999999997</v>
      </c>
      <c r="CK32" s="58">
        <f t="shared" ref="CK32:CK68" si="49">$N31^2*AB$15</f>
        <v>2.25</v>
      </c>
      <c r="CL32" s="58">
        <f t="shared" ref="CL32:CL68" si="50">$O31^2*AC$15</f>
        <v>4.0830937777777772</v>
      </c>
      <c r="CM32" s="57"/>
      <c r="CN32" s="56">
        <f t="shared" ref="CN32:CN68" si="51">R31</f>
        <v>0</v>
      </c>
      <c r="CO32" s="47">
        <f>CE45-(SUMPRODUCT(BY45:INDEX($BY45:$CC45,$BX$27),$BY$5:INDEX($BY$5:$CC$5,$BX$27))+IF($BX$28=6,INDEX($BY$5:$CD$5,$BX$27+1),0))</f>
        <v>0</v>
      </c>
    </row>
    <row r="33" spans="2:93" x14ac:dyDescent="0.25">
      <c r="H33" s="41"/>
      <c r="I33" s="41"/>
      <c r="J33" s="41"/>
      <c r="K33" s="41"/>
      <c r="L33" s="41"/>
      <c r="M33" s="198">
        <f t="shared" si="7"/>
        <v>27</v>
      </c>
      <c r="N33" s="239">
        <f t="shared" si="38"/>
        <v>-1.5</v>
      </c>
      <c r="O33" s="204">
        <f t="shared" si="39"/>
        <v>-2.0206666666666666</v>
      </c>
      <c r="P33" s="232"/>
      <c r="Q33" s="205"/>
      <c r="R33" s="231"/>
      <c r="S33" s="214">
        <v>9</v>
      </c>
      <c r="T33" s="220">
        <f t="shared" si="40"/>
        <v>0</v>
      </c>
      <c r="U33" s="220">
        <f t="shared" si="41"/>
        <v>0</v>
      </c>
      <c r="V33" s="221" t="e">
        <f t="shared" si="42"/>
        <v>#DIV/0!</v>
      </c>
      <c r="W33" s="42"/>
      <c r="X33" s="42"/>
      <c r="Y33" s="42"/>
      <c r="AE33" s="41"/>
      <c r="AL33" s="41"/>
      <c r="AM33" s="41"/>
      <c r="AN33" s="41"/>
      <c r="BU33">
        <v>12</v>
      </c>
      <c r="BW33" s="48"/>
      <c r="BX33" s="41"/>
      <c r="BY33" s="47">
        <f t="shared" ref="BY33:CD33" si="52">IFERROR(INDEX($CH$8:$CL$65,$CG20,BY$20),".")</f>
        <v>-1.5</v>
      </c>
      <c r="BZ33" s="47">
        <f t="shared" si="52"/>
        <v>-2.0206666666666666</v>
      </c>
      <c r="CA33" s="47">
        <f t="shared" si="52"/>
        <v>3.0309999999999997</v>
      </c>
      <c r="CB33" s="47">
        <f t="shared" si="52"/>
        <v>2.25</v>
      </c>
      <c r="CC33" s="47">
        <f t="shared" si="52"/>
        <v>4.0830937777777772</v>
      </c>
      <c r="CD33" t="str">
        <f t="shared" si="52"/>
        <v>.</v>
      </c>
      <c r="CE33" s="47">
        <f t="shared" si="37"/>
        <v>0</v>
      </c>
      <c r="CG33" s="59">
        <f t="shared" si="45"/>
        <v>26</v>
      </c>
      <c r="CH33" s="58">
        <f t="shared" si="46"/>
        <v>-1.5</v>
      </c>
      <c r="CI33" s="58">
        <f t="shared" si="47"/>
        <v>-2.0206666666666666</v>
      </c>
      <c r="CJ33" s="58">
        <f t="shared" si="48"/>
        <v>3.0309999999999997</v>
      </c>
      <c r="CK33" s="58">
        <f t="shared" si="49"/>
        <v>2.25</v>
      </c>
      <c r="CL33" s="58">
        <f t="shared" si="50"/>
        <v>4.0830937777777772</v>
      </c>
      <c r="CM33" s="57"/>
      <c r="CN33" s="56">
        <f t="shared" si="51"/>
        <v>0</v>
      </c>
      <c r="CO33" s="47">
        <f>CE46-(SUMPRODUCT(BY46:INDEX($BY46:$CC46,$BX$27),$BY$5:INDEX($BY$5:$CC$5,$BX$27))+IF($BX$28=6,INDEX($BY$5:$CD$5,$BX$27+1),0))</f>
        <v>0</v>
      </c>
    </row>
    <row r="34" spans="2:93" x14ac:dyDescent="0.25">
      <c r="H34" s="41"/>
      <c r="I34" s="41"/>
      <c r="J34" s="41"/>
      <c r="K34" s="41"/>
      <c r="L34" s="41"/>
      <c r="M34" s="198">
        <f t="shared" si="7"/>
        <v>28</v>
      </c>
      <c r="N34" s="239">
        <f t="shared" si="38"/>
        <v>-1.5</v>
      </c>
      <c r="O34" s="204">
        <f t="shared" si="39"/>
        <v>-2.0206666666666666</v>
      </c>
      <c r="P34" s="232"/>
      <c r="Q34" s="205"/>
      <c r="R34" s="231"/>
      <c r="S34" s="214">
        <v>9</v>
      </c>
      <c r="T34" s="220">
        <f t="shared" si="40"/>
        <v>0</v>
      </c>
      <c r="U34" s="220">
        <f t="shared" si="41"/>
        <v>0</v>
      </c>
      <c r="V34" s="221" t="e">
        <f t="shared" si="42"/>
        <v>#DIV/0!</v>
      </c>
      <c r="W34" s="42"/>
      <c r="X34" s="42"/>
      <c r="Y34" s="42"/>
      <c r="BU34">
        <v>11</v>
      </c>
      <c r="BW34" s="48"/>
      <c r="BX34" s="41"/>
      <c r="BY34" s="47">
        <f t="shared" ref="BY34:CD34" si="53">IFERROR(INDEX($CH$8:$CL$65,$CG21,BY$20),".")</f>
        <v>-1.5</v>
      </c>
      <c r="BZ34" s="47">
        <f t="shared" si="53"/>
        <v>-2.0206666666666666</v>
      </c>
      <c r="CA34" s="47">
        <f t="shared" si="53"/>
        <v>3.0309999999999997</v>
      </c>
      <c r="CB34" s="47">
        <f t="shared" si="53"/>
        <v>2.25</v>
      </c>
      <c r="CC34" s="47">
        <f t="shared" si="53"/>
        <v>4.0830937777777772</v>
      </c>
      <c r="CD34" t="str">
        <f t="shared" si="53"/>
        <v>.</v>
      </c>
      <c r="CE34" s="47">
        <f t="shared" si="37"/>
        <v>0</v>
      </c>
      <c r="CG34" s="59">
        <f t="shared" si="45"/>
        <v>27</v>
      </c>
      <c r="CH34" s="58">
        <f t="shared" si="46"/>
        <v>-1.5</v>
      </c>
      <c r="CI34" s="58">
        <f t="shared" si="47"/>
        <v>-2.0206666666666666</v>
      </c>
      <c r="CJ34" s="58">
        <f t="shared" si="48"/>
        <v>3.0309999999999997</v>
      </c>
      <c r="CK34" s="58">
        <f t="shared" si="49"/>
        <v>2.25</v>
      </c>
      <c r="CL34" s="58">
        <f t="shared" si="50"/>
        <v>4.0830937777777772</v>
      </c>
      <c r="CM34" s="57"/>
      <c r="CN34" s="56">
        <f t="shared" si="51"/>
        <v>0</v>
      </c>
      <c r="CO34" s="47">
        <f>CE47-(SUMPRODUCT(BY47:INDEX($BY47:$CC47,$BX$27),$BY$5:INDEX($BY$5:$CC$5,$BX$27))+IF($BX$28=6,INDEX($BY$5:$CD$5,$BX$27+1),0))</f>
        <v>0</v>
      </c>
    </row>
    <row r="35" spans="2:93" x14ac:dyDescent="0.25">
      <c r="H35" s="41"/>
      <c r="I35" s="172"/>
      <c r="J35" s="172"/>
      <c r="K35" s="172"/>
      <c r="L35" s="41"/>
      <c r="M35" s="198">
        <f t="shared" si="7"/>
        <v>29</v>
      </c>
      <c r="N35" s="239">
        <f t="shared" si="38"/>
        <v>-1.5</v>
      </c>
      <c r="O35" s="204">
        <f t="shared" si="39"/>
        <v>-2.0206666666666666</v>
      </c>
      <c r="P35" s="232"/>
      <c r="Q35" s="205"/>
      <c r="R35" s="231"/>
      <c r="S35" s="214">
        <v>9</v>
      </c>
      <c r="T35" s="220">
        <f t="shared" si="40"/>
        <v>0</v>
      </c>
      <c r="U35" s="220">
        <f t="shared" si="41"/>
        <v>0</v>
      </c>
      <c r="V35" s="221" t="e">
        <f t="shared" si="42"/>
        <v>#DIV/0!</v>
      </c>
      <c r="W35" s="42"/>
      <c r="X35" s="42"/>
      <c r="Y35" s="42"/>
      <c r="BU35">
        <v>10</v>
      </c>
      <c r="BW35" s="48"/>
      <c r="BX35" s="41"/>
      <c r="BY35" s="47">
        <f t="shared" ref="BY35:CD35" si="54">IFERROR(INDEX($CH$8:$CL$65,$CG22,BY$20),".")</f>
        <v>-1.5</v>
      </c>
      <c r="BZ35" s="47">
        <f t="shared" si="54"/>
        <v>-2.0206666666666666</v>
      </c>
      <c r="CA35" s="47">
        <f t="shared" si="54"/>
        <v>3.0309999999999997</v>
      </c>
      <c r="CB35" s="47">
        <f t="shared" si="54"/>
        <v>2.25</v>
      </c>
      <c r="CC35" s="47">
        <f t="shared" si="54"/>
        <v>4.0830937777777772</v>
      </c>
      <c r="CD35" t="str">
        <f t="shared" si="54"/>
        <v>.</v>
      </c>
      <c r="CE35" s="47">
        <f t="shared" si="37"/>
        <v>0</v>
      </c>
      <c r="CG35" s="59">
        <f t="shared" si="45"/>
        <v>28</v>
      </c>
      <c r="CH35" s="58">
        <f t="shared" si="46"/>
        <v>-1.5</v>
      </c>
      <c r="CI35" s="58">
        <f t="shared" si="47"/>
        <v>-2.0206666666666666</v>
      </c>
      <c r="CJ35" s="58">
        <f t="shared" si="48"/>
        <v>3.0309999999999997</v>
      </c>
      <c r="CK35" s="58">
        <f t="shared" si="49"/>
        <v>2.25</v>
      </c>
      <c r="CL35" s="58">
        <f t="shared" si="50"/>
        <v>4.0830937777777772</v>
      </c>
      <c r="CM35" s="57"/>
      <c r="CN35" s="56">
        <f t="shared" si="51"/>
        <v>0</v>
      </c>
      <c r="CO35" s="47">
        <f>CE48-(SUMPRODUCT(BY48:INDEX($BY48:$CC48,$BX$27),$BY$5:INDEX($BY$5:$CC$5,$BX$27))+IF($BX$28=6,INDEX($BY$5:$CD$5,$BX$27+1),0))</f>
        <v>0</v>
      </c>
    </row>
    <row r="36" spans="2:93" x14ac:dyDescent="0.25">
      <c r="H36" s="41"/>
      <c r="I36" s="172"/>
      <c r="J36" s="172"/>
      <c r="K36" s="172"/>
      <c r="L36" s="41"/>
      <c r="M36" s="198">
        <f t="shared" si="7"/>
        <v>30</v>
      </c>
      <c r="N36" s="239">
        <f t="shared" si="38"/>
        <v>-1.5</v>
      </c>
      <c r="O36" s="204">
        <f t="shared" si="39"/>
        <v>-2.0206666666666666</v>
      </c>
      <c r="P36" s="232"/>
      <c r="Q36" s="205"/>
      <c r="R36" s="231"/>
      <c r="S36" s="214">
        <v>9</v>
      </c>
      <c r="T36" s="220">
        <f t="shared" si="40"/>
        <v>0</v>
      </c>
      <c r="U36" s="220">
        <f t="shared" si="41"/>
        <v>0</v>
      </c>
      <c r="V36" s="221" t="e">
        <f t="shared" si="42"/>
        <v>#DIV/0!</v>
      </c>
      <c r="W36" s="41"/>
      <c r="X36" s="41"/>
      <c r="Y36" s="41"/>
      <c r="AD36" s="2"/>
      <c r="BU36">
        <v>9</v>
      </c>
      <c r="BY36" s="47">
        <f t="shared" ref="BY36:CD36" si="55">IFERROR(INDEX($CH$8:$CL$65,$CG23,BY$20),".")</f>
        <v>-1.5</v>
      </c>
      <c r="BZ36" s="47">
        <f t="shared" si="55"/>
        <v>-2.0206666666666666</v>
      </c>
      <c r="CA36" s="47">
        <f t="shared" si="55"/>
        <v>3.0309999999999997</v>
      </c>
      <c r="CB36" s="47">
        <f t="shared" si="55"/>
        <v>2.25</v>
      </c>
      <c r="CC36" s="47">
        <f t="shared" si="55"/>
        <v>4.0830937777777772</v>
      </c>
      <c r="CD36" t="str">
        <f t="shared" si="55"/>
        <v>.</v>
      </c>
      <c r="CE36" s="47">
        <f t="shared" si="37"/>
        <v>0</v>
      </c>
      <c r="CG36" s="59">
        <f t="shared" si="45"/>
        <v>29</v>
      </c>
      <c r="CH36" s="58">
        <f t="shared" si="46"/>
        <v>-1.5</v>
      </c>
      <c r="CI36" s="58">
        <f t="shared" si="47"/>
        <v>-2.0206666666666666</v>
      </c>
      <c r="CJ36" s="58">
        <f t="shared" si="48"/>
        <v>3.0309999999999997</v>
      </c>
      <c r="CK36" s="58">
        <f t="shared" si="49"/>
        <v>2.25</v>
      </c>
      <c r="CL36" s="58">
        <f t="shared" si="50"/>
        <v>4.0830937777777772</v>
      </c>
      <c r="CM36" s="57"/>
      <c r="CN36" s="56">
        <f t="shared" si="51"/>
        <v>0</v>
      </c>
      <c r="CO36" s="47">
        <f>CE49-(SUMPRODUCT(BY49:INDEX($BY49:$CC49,$BX$27),$BY$5:INDEX($BY$5:$CC$5,$BX$27))+IF($BX$28=6,INDEX($BY$5:$CD$5,$BX$27+1),0))</f>
        <v>0</v>
      </c>
    </row>
    <row r="37" spans="2:93" x14ac:dyDescent="0.25">
      <c r="H37" s="41"/>
      <c r="I37" s="172"/>
      <c r="J37" s="172"/>
      <c r="K37" s="172"/>
      <c r="L37" s="41"/>
      <c r="M37" s="198">
        <f t="shared" si="7"/>
        <v>31</v>
      </c>
      <c r="N37" s="239">
        <f t="shared" si="38"/>
        <v>-1.5</v>
      </c>
      <c r="O37" s="204">
        <f t="shared" si="39"/>
        <v>-2.0206666666666666</v>
      </c>
      <c r="P37" s="232"/>
      <c r="Q37" s="205"/>
      <c r="R37" s="231"/>
      <c r="S37" s="214">
        <v>9</v>
      </c>
      <c r="T37" s="220">
        <f t="shared" si="40"/>
        <v>0</v>
      </c>
      <c r="U37" s="220">
        <f t="shared" si="41"/>
        <v>0</v>
      </c>
      <c r="V37" s="221" t="e">
        <f t="shared" si="42"/>
        <v>#DIV/0!</v>
      </c>
      <c r="W37" s="41"/>
      <c r="X37" s="41"/>
      <c r="Y37" s="41"/>
      <c r="AD37" s="2"/>
      <c r="BU37">
        <v>8</v>
      </c>
      <c r="BY37" s="47">
        <f t="shared" ref="BY37:CD37" si="56">IFERROR(INDEX($CH$8:$CL$65,$CG24,BY$20),".")</f>
        <v>-1.5</v>
      </c>
      <c r="BZ37" s="47">
        <f t="shared" si="56"/>
        <v>-2.0206666666666666</v>
      </c>
      <c r="CA37" s="47">
        <f t="shared" si="56"/>
        <v>3.0309999999999997</v>
      </c>
      <c r="CB37" s="47">
        <f t="shared" si="56"/>
        <v>2.25</v>
      </c>
      <c r="CC37" s="47">
        <f t="shared" si="56"/>
        <v>4.0830937777777772</v>
      </c>
      <c r="CD37" t="str">
        <f t="shared" si="56"/>
        <v>.</v>
      </c>
      <c r="CE37" s="47">
        <f t="shared" ref="CE37:CE44" si="57">CN25</f>
        <v>0</v>
      </c>
      <c r="CG37" s="59">
        <f t="shared" si="45"/>
        <v>30</v>
      </c>
      <c r="CH37" s="58">
        <f t="shared" si="46"/>
        <v>-1.5</v>
      </c>
      <c r="CI37" s="58">
        <f t="shared" si="47"/>
        <v>-2.0206666666666666</v>
      </c>
      <c r="CJ37" s="58">
        <f t="shared" si="48"/>
        <v>3.0309999999999997</v>
      </c>
      <c r="CK37" s="58">
        <f t="shared" si="49"/>
        <v>2.25</v>
      </c>
      <c r="CL37" s="58">
        <f t="shared" si="50"/>
        <v>4.0830937777777772</v>
      </c>
      <c r="CM37" s="57"/>
      <c r="CN37" s="56">
        <f t="shared" si="51"/>
        <v>0</v>
      </c>
      <c r="CO37" s="47">
        <f>CE50-(SUMPRODUCT(BY50:INDEX($BY50:$CC50,$BX$27),$BY$5:INDEX($BY$5:$CC$5,$BX$27))+IF($BX$28=6,INDEX($BY$5:$CD$5,$BX$27+1),0))</f>
        <v>0</v>
      </c>
    </row>
    <row r="38" spans="2:93" x14ac:dyDescent="0.25">
      <c r="H38" s="41"/>
      <c r="I38" s="41"/>
      <c r="J38" s="41"/>
      <c r="K38" s="41"/>
      <c r="L38" s="41"/>
      <c r="M38" s="198">
        <f t="shared" si="7"/>
        <v>32</v>
      </c>
      <c r="N38" s="239">
        <f t="shared" si="38"/>
        <v>-1.5</v>
      </c>
      <c r="O38" s="204">
        <f t="shared" si="39"/>
        <v>-2.0206666666666666</v>
      </c>
      <c r="P38" s="232"/>
      <c r="Q38" s="205"/>
      <c r="R38" s="231"/>
      <c r="S38" s="214">
        <v>9</v>
      </c>
      <c r="T38" s="220">
        <f t="shared" si="40"/>
        <v>0</v>
      </c>
      <c r="U38" s="220">
        <f t="shared" si="41"/>
        <v>0</v>
      </c>
      <c r="V38" s="221" t="e">
        <f t="shared" si="42"/>
        <v>#DIV/0!</v>
      </c>
      <c r="W38" s="41"/>
      <c r="X38" s="41"/>
      <c r="Y38" s="41"/>
      <c r="BU38">
        <v>7</v>
      </c>
      <c r="BY38" s="47">
        <f t="shared" ref="BY38:CD38" si="58">IFERROR(INDEX($CH$8:$CL$65,$CG25,BY$20),".")</f>
        <v>-1.5</v>
      </c>
      <c r="BZ38" s="47">
        <f t="shared" si="58"/>
        <v>-2.0206666666666666</v>
      </c>
      <c r="CA38" s="47">
        <f t="shared" si="58"/>
        <v>3.0309999999999997</v>
      </c>
      <c r="CB38" s="47">
        <f t="shared" si="58"/>
        <v>2.25</v>
      </c>
      <c r="CC38" s="47">
        <f t="shared" si="58"/>
        <v>4.0830937777777772</v>
      </c>
      <c r="CD38" t="str">
        <f t="shared" si="58"/>
        <v>.</v>
      </c>
      <c r="CE38" s="47">
        <f t="shared" si="57"/>
        <v>0</v>
      </c>
      <c r="CG38" s="59">
        <f t="shared" si="45"/>
        <v>31</v>
      </c>
      <c r="CH38" s="58">
        <f t="shared" si="46"/>
        <v>-1.5</v>
      </c>
      <c r="CI38" s="58">
        <f t="shared" si="47"/>
        <v>-2.0206666666666666</v>
      </c>
      <c r="CJ38" s="58">
        <f t="shared" si="48"/>
        <v>3.0309999999999997</v>
      </c>
      <c r="CK38" s="58">
        <f t="shared" si="49"/>
        <v>2.25</v>
      </c>
      <c r="CL38" s="58">
        <f t="shared" si="50"/>
        <v>4.0830937777777772</v>
      </c>
      <c r="CM38" s="57"/>
      <c r="CN38" s="56">
        <f t="shared" si="51"/>
        <v>0</v>
      </c>
      <c r="CO38" s="47">
        <f>CE51-(SUMPRODUCT(BY51:INDEX($BY51:$CC51,$BX$27),$BY$5:INDEX($BY$5:$CC$5,$BX$27))+IF($BX$28=6,INDEX($BY$5:$CD$5,$BX$27+1),0))</f>
        <v>0</v>
      </c>
    </row>
    <row r="39" spans="2:93" x14ac:dyDescent="0.25">
      <c r="H39" s="41"/>
      <c r="I39" s="41"/>
      <c r="J39" s="41"/>
      <c r="K39" s="41"/>
      <c r="L39" s="41"/>
      <c r="M39" s="198">
        <f t="shared" si="7"/>
        <v>33</v>
      </c>
      <c r="N39" s="239">
        <f t="shared" si="38"/>
        <v>-1.5</v>
      </c>
      <c r="O39" s="204">
        <f t="shared" si="39"/>
        <v>-2.0206666666666666</v>
      </c>
      <c r="P39" s="232"/>
      <c r="Q39" s="205"/>
      <c r="R39" s="231"/>
      <c r="S39" s="214">
        <v>9</v>
      </c>
      <c r="T39" s="220">
        <f t="shared" si="40"/>
        <v>0</v>
      </c>
      <c r="U39" s="220">
        <f t="shared" si="41"/>
        <v>0</v>
      </c>
      <c r="V39" s="221" t="e">
        <f t="shared" si="42"/>
        <v>#DIV/0!</v>
      </c>
      <c r="W39" s="41"/>
      <c r="X39" s="41"/>
      <c r="Y39" s="41"/>
      <c r="Z39" s="3"/>
      <c r="AA39" s="41"/>
      <c r="AB39" s="41"/>
      <c r="BU39">
        <v>6</v>
      </c>
      <c r="BY39" s="47">
        <f t="shared" ref="BY39:CD39" si="59">IFERROR(INDEX($CH$8:$CL$65,$CG26,BY$20),".")</f>
        <v>-1.5</v>
      </c>
      <c r="BZ39" s="47">
        <f t="shared" si="59"/>
        <v>-2.0206666666666666</v>
      </c>
      <c r="CA39" s="47">
        <f t="shared" si="59"/>
        <v>3.0309999999999997</v>
      </c>
      <c r="CB39" s="47">
        <f t="shared" si="59"/>
        <v>2.25</v>
      </c>
      <c r="CC39" s="47">
        <f t="shared" si="59"/>
        <v>4.0830937777777772</v>
      </c>
      <c r="CD39" t="str">
        <f t="shared" si="59"/>
        <v>.</v>
      </c>
      <c r="CE39" s="47">
        <f t="shared" si="57"/>
        <v>0</v>
      </c>
      <c r="CG39" s="59">
        <f t="shared" si="45"/>
        <v>32</v>
      </c>
      <c r="CH39" s="58">
        <f t="shared" si="46"/>
        <v>-1.5</v>
      </c>
      <c r="CI39" s="58">
        <f t="shared" si="47"/>
        <v>-2.0206666666666666</v>
      </c>
      <c r="CJ39" s="58">
        <f t="shared" si="48"/>
        <v>3.0309999999999997</v>
      </c>
      <c r="CK39" s="58">
        <f t="shared" si="49"/>
        <v>2.25</v>
      </c>
      <c r="CL39" s="58">
        <f t="shared" si="50"/>
        <v>4.0830937777777772</v>
      </c>
      <c r="CM39" s="57"/>
      <c r="CN39" s="56">
        <f t="shared" si="51"/>
        <v>0</v>
      </c>
      <c r="CO39" s="47">
        <f>CE52-(SUMPRODUCT(BY52:INDEX($BY52:$CC52,$BX$27),$BY$5:INDEX($BY$5:$CC$5,$BX$27))+IF($BX$28=6,INDEX($BY$5:$CD$5,$BX$27+1),0))</f>
        <v>0</v>
      </c>
    </row>
    <row r="40" spans="2:93" x14ac:dyDescent="0.25">
      <c r="M40" s="198">
        <f t="shared" si="7"/>
        <v>34</v>
      </c>
      <c r="N40" s="239">
        <f t="shared" si="38"/>
        <v>-1.5</v>
      </c>
      <c r="O40" s="204">
        <f t="shared" si="39"/>
        <v>-2.0206666666666666</v>
      </c>
      <c r="P40" s="232"/>
      <c r="Q40" s="205"/>
      <c r="R40" s="231"/>
      <c r="S40" s="214">
        <v>9</v>
      </c>
      <c r="T40" s="220">
        <f t="shared" si="40"/>
        <v>0</v>
      </c>
      <c r="U40" s="220">
        <f t="shared" si="41"/>
        <v>0</v>
      </c>
      <c r="V40" s="221" t="e">
        <f t="shared" si="42"/>
        <v>#DIV/0!</v>
      </c>
      <c r="W40" s="41"/>
      <c r="X40" s="41"/>
      <c r="Y40" s="41"/>
      <c r="Z40" s="41"/>
      <c r="AA40" s="41"/>
      <c r="AB40" s="41"/>
      <c r="BU40">
        <v>5</v>
      </c>
      <c r="BY40" s="47">
        <f t="shared" ref="BY40:CD40" si="60">IFERROR(INDEX($CH$8:$CL$65,$CG27,BY$20),".")</f>
        <v>-1.5</v>
      </c>
      <c r="BZ40" s="47">
        <f t="shared" si="60"/>
        <v>-2.0206666666666666</v>
      </c>
      <c r="CA40" s="47">
        <f t="shared" si="60"/>
        <v>3.0309999999999997</v>
      </c>
      <c r="CB40" s="47">
        <f t="shared" si="60"/>
        <v>2.25</v>
      </c>
      <c r="CC40" s="47">
        <f t="shared" si="60"/>
        <v>4.0830937777777772</v>
      </c>
      <c r="CD40" t="str">
        <f t="shared" si="60"/>
        <v>.</v>
      </c>
      <c r="CE40" s="47">
        <f t="shared" si="57"/>
        <v>0</v>
      </c>
      <c r="CG40" s="59">
        <f t="shared" si="45"/>
        <v>33</v>
      </c>
      <c r="CH40" s="58">
        <f t="shared" si="46"/>
        <v>-1.5</v>
      </c>
      <c r="CI40" s="58">
        <f t="shared" si="47"/>
        <v>-2.0206666666666666</v>
      </c>
      <c r="CJ40" s="58">
        <f t="shared" si="48"/>
        <v>3.0309999999999997</v>
      </c>
      <c r="CK40" s="58">
        <f t="shared" si="49"/>
        <v>2.25</v>
      </c>
      <c r="CL40" s="58">
        <f t="shared" si="50"/>
        <v>4.0830937777777772</v>
      </c>
      <c r="CM40" s="57"/>
      <c r="CN40" s="56">
        <f t="shared" si="51"/>
        <v>0</v>
      </c>
      <c r="CO40" s="47">
        <f>CE53-(SUMPRODUCT(BY53:INDEX($BY53:$CC53,$BX$27),$BY$5:INDEX($BY$5:$CC$5,$BX$27))+IF($BX$28=6,INDEX($BY$5:$CD$5,$BX$27+1),0))</f>
        <v>0</v>
      </c>
    </row>
    <row r="41" spans="2:93" x14ac:dyDescent="0.25">
      <c r="M41" s="198">
        <f t="shared" si="7"/>
        <v>35</v>
      </c>
      <c r="N41" s="239">
        <f t="shared" si="38"/>
        <v>-1.5</v>
      </c>
      <c r="O41" s="204">
        <f t="shared" si="39"/>
        <v>-2.0206666666666666</v>
      </c>
      <c r="P41" s="232"/>
      <c r="Q41" s="205"/>
      <c r="R41" s="231"/>
      <c r="S41" s="214">
        <v>9</v>
      </c>
      <c r="T41" s="220">
        <f t="shared" si="40"/>
        <v>0</v>
      </c>
      <c r="U41" s="220">
        <f t="shared" si="41"/>
        <v>0</v>
      </c>
      <c r="V41" s="221" t="e">
        <f t="shared" si="42"/>
        <v>#DIV/0!</v>
      </c>
      <c r="W41" s="41"/>
      <c r="X41" s="41"/>
      <c r="Y41" s="41"/>
      <c r="Z41" s="41"/>
      <c r="AA41" s="41"/>
      <c r="AB41" s="41"/>
      <c r="BU41">
        <v>4</v>
      </c>
      <c r="BY41" s="47">
        <f t="shared" ref="BY41:CD41" si="61">IFERROR(INDEX($CH$8:$CL$65,$CG28,BY$20),".")</f>
        <v>-1.5</v>
      </c>
      <c r="BZ41" s="47">
        <f t="shared" si="61"/>
        <v>-2.0206666666666666</v>
      </c>
      <c r="CA41" s="47">
        <f t="shared" si="61"/>
        <v>3.0309999999999997</v>
      </c>
      <c r="CB41" s="47">
        <f t="shared" si="61"/>
        <v>2.25</v>
      </c>
      <c r="CC41" s="47">
        <f t="shared" si="61"/>
        <v>4.0830937777777772</v>
      </c>
      <c r="CD41" t="str">
        <f t="shared" si="61"/>
        <v>.</v>
      </c>
      <c r="CE41" s="47">
        <f t="shared" si="57"/>
        <v>0</v>
      </c>
      <c r="CG41" s="59">
        <f t="shared" si="45"/>
        <v>34</v>
      </c>
      <c r="CH41" s="58">
        <f t="shared" si="46"/>
        <v>-1.5</v>
      </c>
      <c r="CI41" s="58">
        <f t="shared" si="47"/>
        <v>-2.0206666666666666</v>
      </c>
      <c r="CJ41" s="58">
        <f t="shared" si="48"/>
        <v>3.0309999999999997</v>
      </c>
      <c r="CK41" s="58">
        <f t="shared" si="49"/>
        <v>2.25</v>
      </c>
      <c r="CL41" s="58">
        <f t="shared" si="50"/>
        <v>4.0830937777777772</v>
      </c>
      <c r="CM41" s="57"/>
      <c r="CN41" s="56">
        <f t="shared" si="51"/>
        <v>0</v>
      </c>
      <c r="CO41" s="47">
        <f>CE54-(SUMPRODUCT(BY54:INDEX($BY54:$CC54,$BX$27),$BY$5:INDEX($BY$5:$CC$5,$BX$27))+IF($BX$28=6,INDEX($BY$5:$CD$5,$BX$27+1),0))</f>
        <v>0</v>
      </c>
    </row>
    <row r="42" spans="2:93" x14ac:dyDescent="0.25">
      <c r="M42" s="198">
        <f t="shared" si="7"/>
        <v>36</v>
      </c>
      <c r="N42" s="239">
        <f t="shared" si="38"/>
        <v>-1.5</v>
      </c>
      <c r="O42" s="204">
        <f t="shared" si="39"/>
        <v>-2.0206666666666666</v>
      </c>
      <c r="P42" s="232"/>
      <c r="Q42" s="205"/>
      <c r="R42" s="231"/>
      <c r="S42" s="214">
        <v>9</v>
      </c>
      <c r="T42" s="220">
        <f t="shared" si="40"/>
        <v>0</v>
      </c>
      <c r="U42" s="220">
        <f t="shared" si="41"/>
        <v>0</v>
      </c>
      <c r="V42" s="221" t="e">
        <f t="shared" si="42"/>
        <v>#DIV/0!</v>
      </c>
      <c r="W42" s="41"/>
      <c r="X42" s="41"/>
      <c r="Y42" s="41"/>
      <c r="Z42" s="41"/>
      <c r="AA42" s="41"/>
      <c r="AB42" s="41"/>
      <c r="BU42">
        <v>3</v>
      </c>
      <c r="BY42" s="47">
        <f t="shared" ref="BY42:CD42" si="62">IFERROR(INDEX($CH$8:$CL$65,$CG29,BY$20),".")</f>
        <v>-1.5</v>
      </c>
      <c r="BZ42" s="47">
        <f t="shared" si="62"/>
        <v>-2.0206666666666666</v>
      </c>
      <c r="CA42" s="47">
        <f t="shared" si="62"/>
        <v>3.0309999999999997</v>
      </c>
      <c r="CB42" s="47">
        <f t="shared" si="62"/>
        <v>2.25</v>
      </c>
      <c r="CC42" s="47">
        <f t="shared" si="62"/>
        <v>4.0830937777777772</v>
      </c>
      <c r="CD42" t="str">
        <f t="shared" si="62"/>
        <v>.</v>
      </c>
      <c r="CE42" s="47">
        <f t="shared" si="57"/>
        <v>0</v>
      </c>
      <c r="CG42" s="59">
        <f t="shared" si="45"/>
        <v>35</v>
      </c>
      <c r="CH42" s="58">
        <f t="shared" si="46"/>
        <v>-1.5</v>
      </c>
      <c r="CI42" s="58">
        <f t="shared" si="47"/>
        <v>-2.0206666666666666</v>
      </c>
      <c r="CJ42" s="58">
        <f t="shared" si="48"/>
        <v>3.0309999999999997</v>
      </c>
      <c r="CK42" s="58">
        <f t="shared" si="49"/>
        <v>2.25</v>
      </c>
      <c r="CL42" s="58">
        <f t="shared" si="50"/>
        <v>4.0830937777777772</v>
      </c>
      <c r="CM42" s="57"/>
      <c r="CN42" s="56">
        <f t="shared" si="51"/>
        <v>0</v>
      </c>
      <c r="CO42" s="47">
        <f>CE55-(SUMPRODUCT(BY55:INDEX($BY55:$CC55,$BX$27),$BY$5:INDEX($BY$5:$CC$5,$BX$27))+IF($BX$28=6,INDEX($BY$5:$CD$5,$BX$27+1),0))</f>
        <v>0</v>
      </c>
    </row>
    <row r="43" spans="2:93" x14ac:dyDescent="0.25">
      <c r="M43" s="198">
        <f t="shared" si="7"/>
        <v>37</v>
      </c>
      <c r="N43" s="239">
        <f t="shared" si="38"/>
        <v>-1.5</v>
      </c>
      <c r="O43" s="204">
        <f t="shared" si="39"/>
        <v>-2.0206666666666666</v>
      </c>
      <c r="P43" s="232"/>
      <c r="Q43" s="205"/>
      <c r="R43" s="231"/>
      <c r="S43" s="214">
        <v>9</v>
      </c>
      <c r="T43" s="220">
        <f t="shared" si="40"/>
        <v>0</v>
      </c>
      <c r="U43" s="220">
        <f t="shared" si="41"/>
        <v>0</v>
      </c>
      <c r="V43" s="221" t="e">
        <f t="shared" si="42"/>
        <v>#DIV/0!</v>
      </c>
      <c r="W43" s="41"/>
      <c r="X43" s="41"/>
      <c r="Y43" s="41"/>
      <c r="Z43" s="41"/>
      <c r="AA43" s="41"/>
      <c r="AB43" s="41"/>
      <c r="BU43">
        <v>2</v>
      </c>
      <c r="BY43" s="47">
        <f t="shared" ref="BY43:CD43" si="63">IFERROR(INDEX($CH$8:$CL$65,$CG30,BY$20),".")</f>
        <v>-1.5</v>
      </c>
      <c r="BZ43" s="47">
        <f t="shared" si="63"/>
        <v>-2.0206666666666666</v>
      </c>
      <c r="CA43" s="47">
        <f t="shared" si="63"/>
        <v>3.0309999999999997</v>
      </c>
      <c r="CB43" s="47">
        <f t="shared" si="63"/>
        <v>2.25</v>
      </c>
      <c r="CC43" s="47">
        <f t="shared" si="63"/>
        <v>4.0830937777777772</v>
      </c>
      <c r="CD43" t="str">
        <f t="shared" si="63"/>
        <v>.</v>
      </c>
      <c r="CE43" s="47">
        <f t="shared" si="57"/>
        <v>0</v>
      </c>
      <c r="CG43" s="59">
        <f t="shared" si="45"/>
        <v>36</v>
      </c>
      <c r="CH43" s="58">
        <f t="shared" si="46"/>
        <v>-1.5</v>
      </c>
      <c r="CI43" s="58">
        <f t="shared" si="47"/>
        <v>-2.0206666666666666</v>
      </c>
      <c r="CJ43" s="58">
        <f t="shared" si="48"/>
        <v>3.0309999999999997</v>
      </c>
      <c r="CK43" s="58">
        <f t="shared" si="49"/>
        <v>2.25</v>
      </c>
      <c r="CL43" s="58">
        <f t="shared" si="50"/>
        <v>4.0830937777777772</v>
      </c>
      <c r="CM43" s="57"/>
      <c r="CN43" s="56">
        <f t="shared" si="51"/>
        <v>0</v>
      </c>
      <c r="CO43" s="47">
        <f>CE56-(SUMPRODUCT(BY56:INDEX($BY56:$CC56,$BX$27),$BY$5:INDEX($BY$5:$CC$5,$BX$27))+IF($BX$28=6,INDEX($BY$5:$CD$5,$BX$27+1),0))</f>
        <v>0</v>
      </c>
    </row>
    <row r="44" spans="2:93" x14ac:dyDescent="0.25">
      <c r="M44" s="198">
        <f t="shared" si="7"/>
        <v>38</v>
      </c>
      <c r="N44" s="239">
        <f t="shared" si="38"/>
        <v>-1.5</v>
      </c>
      <c r="O44" s="204">
        <f t="shared" si="39"/>
        <v>-2.0206666666666666</v>
      </c>
      <c r="P44" s="232"/>
      <c r="Q44" s="205"/>
      <c r="R44" s="231"/>
      <c r="S44" s="214">
        <v>9</v>
      </c>
      <c r="T44" s="220">
        <f t="shared" si="40"/>
        <v>0</v>
      </c>
      <c r="U44" s="220">
        <f t="shared" si="41"/>
        <v>0</v>
      </c>
      <c r="V44" s="221" t="e">
        <f t="shared" si="42"/>
        <v>#DIV/0!</v>
      </c>
      <c r="W44" s="41"/>
      <c r="X44" s="41"/>
      <c r="Y44" s="41"/>
      <c r="Z44" s="41"/>
      <c r="AA44" s="41"/>
      <c r="AB44" s="41"/>
      <c r="BU44">
        <v>1</v>
      </c>
      <c r="BY44" s="47">
        <f t="shared" ref="BY44:CD44" si="64">IFERROR(INDEX($CH$8:$CL$65,$CG31,BY$20),".")</f>
        <v>-1.5</v>
      </c>
      <c r="BZ44" s="47">
        <f t="shared" si="64"/>
        <v>-2.0206666666666666</v>
      </c>
      <c r="CA44" s="47">
        <f t="shared" si="64"/>
        <v>3.0309999999999997</v>
      </c>
      <c r="CB44" s="47">
        <f t="shared" si="64"/>
        <v>2.25</v>
      </c>
      <c r="CC44" s="47">
        <f t="shared" si="64"/>
        <v>4.0830937777777772</v>
      </c>
      <c r="CD44" t="str">
        <f t="shared" si="64"/>
        <v>.</v>
      </c>
      <c r="CE44" s="47">
        <f t="shared" si="57"/>
        <v>0</v>
      </c>
      <c r="CG44" s="59">
        <f t="shared" si="45"/>
        <v>37</v>
      </c>
      <c r="CH44" s="58">
        <f t="shared" si="46"/>
        <v>-1.5</v>
      </c>
      <c r="CI44" s="58">
        <f t="shared" si="47"/>
        <v>-2.0206666666666666</v>
      </c>
      <c r="CJ44" s="58">
        <f t="shared" si="48"/>
        <v>3.0309999999999997</v>
      </c>
      <c r="CK44" s="58">
        <f t="shared" si="49"/>
        <v>2.25</v>
      </c>
      <c r="CL44" s="58">
        <f t="shared" si="50"/>
        <v>4.0830937777777772</v>
      </c>
      <c r="CM44" s="57"/>
      <c r="CN44" s="56">
        <f t="shared" si="51"/>
        <v>0</v>
      </c>
      <c r="CO44" s="47">
        <f>CE57-(SUMPRODUCT(BY57:INDEX($BY57:$CC57,$BX$27),$BY$5:INDEX($BY$5:$CC$5,$BX$27))+IF($BX$28=6,INDEX($BY$5:$CD$5,$BX$27+1),0))</f>
        <v>0</v>
      </c>
    </row>
    <row r="45" spans="2:93" x14ac:dyDescent="0.25">
      <c r="M45" s="198">
        <f t="shared" si="7"/>
        <v>39</v>
      </c>
      <c r="N45" s="239">
        <f t="shared" si="38"/>
        <v>-1.5</v>
      </c>
      <c r="O45" s="204">
        <f t="shared" si="39"/>
        <v>-2.0206666666666666</v>
      </c>
      <c r="P45" s="232"/>
      <c r="Q45" s="205"/>
      <c r="R45" s="231"/>
      <c r="S45" s="214">
        <v>9</v>
      </c>
      <c r="T45" s="220">
        <f t="shared" si="40"/>
        <v>0</v>
      </c>
      <c r="U45" s="220">
        <f t="shared" si="41"/>
        <v>0</v>
      </c>
      <c r="V45" s="221" t="e">
        <f t="shared" si="42"/>
        <v>#DIV/0!</v>
      </c>
      <c r="W45" s="41"/>
      <c r="X45" s="41"/>
      <c r="Y45" s="41"/>
      <c r="Z45" s="41"/>
      <c r="AA45" s="41"/>
      <c r="AB45" s="41"/>
      <c r="BY45" s="47">
        <f t="shared" ref="BY45:CD45" si="65">IFERROR(INDEX($CH$8:$CL$65,$CG32,BY$20),".")</f>
        <v>-1.5</v>
      </c>
      <c r="BZ45" s="47">
        <f t="shared" si="65"/>
        <v>-2.0206666666666666</v>
      </c>
      <c r="CA45" s="47">
        <f t="shared" si="65"/>
        <v>3.0309999999999997</v>
      </c>
      <c r="CB45" s="47">
        <f t="shared" si="65"/>
        <v>2.25</v>
      </c>
      <c r="CC45" s="47">
        <f t="shared" si="65"/>
        <v>4.0830937777777772</v>
      </c>
      <c r="CD45" t="str">
        <f t="shared" si="65"/>
        <v>.</v>
      </c>
      <c r="CE45" s="47">
        <f t="shared" ref="CE45:CE108" si="66">CN33</f>
        <v>0</v>
      </c>
      <c r="CG45" s="59">
        <f t="shared" si="45"/>
        <v>38</v>
      </c>
      <c r="CH45" s="58">
        <f t="shared" si="46"/>
        <v>-1.5</v>
      </c>
      <c r="CI45" s="58">
        <f t="shared" si="47"/>
        <v>-2.0206666666666666</v>
      </c>
      <c r="CJ45" s="58">
        <f t="shared" si="48"/>
        <v>3.0309999999999997</v>
      </c>
      <c r="CK45" s="58">
        <f t="shared" si="49"/>
        <v>2.25</v>
      </c>
      <c r="CL45" s="58">
        <f t="shared" si="50"/>
        <v>4.0830937777777772</v>
      </c>
      <c r="CM45" s="57"/>
      <c r="CN45" s="56">
        <f t="shared" si="51"/>
        <v>0</v>
      </c>
      <c r="CO45" s="47">
        <f>CE58-(SUMPRODUCT(BY58:INDEX($BY58:$CC58,$BX$27),$BY$5:INDEX($BY$5:$CC$5,$BX$27))+IF($BX$28=6,INDEX($BY$5:$CD$5,$BX$27+1),0))</f>
        <v>0</v>
      </c>
    </row>
    <row r="46" spans="2:93" x14ac:dyDescent="0.25">
      <c r="M46" s="198">
        <f t="shared" si="7"/>
        <v>40</v>
      </c>
      <c r="N46" s="239">
        <f t="shared" si="38"/>
        <v>-1.5</v>
      </c>
      <c r="O46" s="204">
        <f t="shared" si="39"/>
        <v>-2.0206666666666666</v>
      </c>
      <c r="P46" s="232"/>
      <c r="Q46" s="205"/>
      <c r="R46" s="231"/>
      <c r="S46" s="214">
        <v>9</v>
      </c>
      <c r="T46" s="220">
        <f t="shared" si="40"/>
        <v>0</v>
      </c>
      <c r="U46" s="220">
        <f t="shared" si="41"/>
        <v>0</v>
      </c>
      <c r="V46" s="221" t="e">
        <f t="shared" si="42"/>
        <v>#DIV/0!</v>
      </c>
      <c r="W46" s="41"/>
      <c r="X46" s="41"/>
      <c r="Y46" s="41"/>
      <c r="Z46" s="41"/>
      <c r="AA46" s="41"/>
      <c r="AB46" s="41"/>
      <c r="BY46" s="47">
        <f t="shared" ref="BY46:CD46" si="67">IFERROR(INDEX($CH$8:$CL$65,$CG33,BY$20),".")</f>
        <v>-1.5</v>
      </c>
      <c r="BZ46" s="47">
        <f t="shared" si="67"/>
        <v>-2.0206666666666666</v>
      </c>
      <c r="CA46" s="47">
        <f t="shared" si="67"/>
        <v>3.0309999999999997</v>
      </c>
      <c r="CB46" s="47">
        <f t="shared" si="67"/>
        <v>2.25</v>
      </c>
      <c r="CC46" s="47">
        <f t="shared" si="67"/>
        <v>4.0830937777777772</v>
      </c>
      <c r="CD46" t="str">
        <f t="shared" si="67"/>
        <v>.</v>
      </c>
      <c r="CE46" s="47">
        <f t="shared" si="66"/>
        <v>0</v>
      </c>
      <c r="CG46" s="59">
        <f t="shared" si="45"/>
        <v>39</v>
      </c>
      <c r="CH46" s="58">
        <f t="shared" si="46"/>
        <v>-1.5</v>
      </c>
      <c r="CI46" s="58">
        <f t="shared" si="47"/>
        <v>-2.0206666666666666</v>
      </c>
      <c r="CJ46" s="58">
        <f t="shared" si="48"/>
        <v>3.0309999999999997</v>
      </c>
      <c r="CK46" s="58">
        <f t="shared" si="49"/>
        <v>2.25</v>
      </c>
      <c r="CL46" s="58">
        <f t="shared" si="50"/>
        <v>4.0830937777777772</v>
      </c>
      <c r="CM46" s="57"/>
      <c r="CN46" s="56">
        <f t="shared" si="51"/>
        <v>0</v>
      </c>
      <c r="CO46" s="47">
        <f>CE59-(SUMPRODUCT(BY59:INDEX($BY59:$CC59,$BX$27),$BY$5:INDEX($BY$5:$CC$5,$BX$27))+IF($BX$28=6,INDEX($BY$5:$CD$5,$BX$27+1),0))</f>
        <v>0</v>
      </c>
    </row>
    <row r="47" spans="2:93" x14ac:dyDescent="0.25">
      <c r="B47" s="26"/>
      <c r="M47" s="198">
        <f t="shared" si="7"/>
        <v>41</v>
      </c>
      <c r="N47" s="239">
        <f t="shared" si="38"/>
        <v>-1.5</v>
      </c>
      <c r="O47" s="204">
        <f t="shared" si="39"/>
        <v>-2.0206666666666666</v>
      </c>
      <c r="P47" s="232"/>
      <c r="Q47" s="205"/>
      <c r="R47" s="231"/>
      <c r="S47" s="214">
        <v>9</v>
      </c>
      <c r="T47" s="220">
        <f t="shared" si="40"/>
        <v>0</v>
      </c>
      <c r="U47" s="220">
        <f t="shared" si="41"/>
        <v>0</v>
      </c>
      <c r="V47" s="221" t="e">
        <f t="shared" si="42"/>
        <v>#DIV/0!</v>
      </c>
      <c r="BY47" s="47">
        <f t="shared" ref="BY47:CD47" si="68">IFERROR(INDEX($CH$8:$CL$65,$CG34,BY$20),".")</f>
        <v>-1.5</v>
      </c>
      <c r="BZ47" s="47">
        <f t="shared" si="68"/>
        <v>-2.0206666666666666</v>
      </c>
      <c r="CA47" s="47">
        <f t="shared" si="68"/>
        <v>3.0309999999999997</v>
      </c>
      <c r="CB47" s="47">
        <f t="shared" si="68"/>
        <v>2.25</v>
      </c>
      <c r="CC47" s="47">
        <f t="shared" si="68"/>
        <v>4.0830937777777772</v>
      </c>
      <c r="CD47" t="str">
        <f t="shared" si="68"/>
        <v>.</v>
      </c>
      <c r="CE47" s="47">
        <f t="shared" si="66"/>
        <v>0</v>
      </c>
      <c r="CG47" s="59">
        <f t="shared" si="45"/>
        <v>40</v>
      </c>
      <c r="CH47" s="58">
        <f t="shared" si="46"/>
        <v>-1.5</v>
      </c>
      <c r="CI47" s="58">
        <f t="shared" si="47"/>
        <v>-2.0206666666666666</v>
      </c>
      <c r="CJ47" s="58">
        <f t="shared" si="48"/>
        <v>3.0309999999999997</v>
      </c>
      <c r="CK47" s="58">
        <f t="shared" si="49"/>
        <v>2.25</v>
      </c>
      <c r="CL47" s="58">
        <f t="shared" si="50"/>
        <v>4.0830937777777772</v>
      </c>
      <c r="CM47" s="57"/>
      <c r="CN47" s="56">
        <f t="shared" si="51"/>
        <v>0</v>
      </c>
      <c r="CO47" s="47">
        <f>CE60-(SUMPRODUCT(BY60:INDEX($BY60:$CC60,$BX$27),$BY$5:INDEX($BY$5:$CC$5,$BX$27))+IF($BX$28=6,INDEX($BY$5:$CD$5,$BX$27+1),0))</f>
        <v>0</v>
      </c>
    </row>
    <row r="48" spans="2:93" x14ac:dyDescent="0.25">
      <c r="B48" s="26"/>
      <c r="M48" s="198">
        <f t="shared" si="7"/>
        <v>42</v>
      </c>
      <c r="N48" s="239">
        <f t="shared" si="38"/>
        <v>-1.5</v>
      </c>
      <c r="O48" s="204">
        <f t="shared" si="39"/>
        <v>-2.0206666666666666</v>
      </c>
      <c r="P48" s="232"/>
      <c r="Q48" s="205"/>
      <c r="R48" s="231"/>
      <c r="S48" s="214">
        <v>9</v>
      </c>
      <c r="T48" s="220">
        <f t="shared" si="40"/>
        <v>0</v>
      </c>
      <c r="U48" s="220">
        <f t="shared" si="41"/>
        <v>0</v>
      </c>
      <c r="V48" s="221" t="e">
        <f t="shared" si="42"/>
        <v>#DIV/0!</v>
      </c>
      <c r="BY48" s="47">
        <f t="shared" ref="BY48:CD48" si="69">IFERROR(INDEX($CH$8:$CL$65,$CG35,BY$20),".")</f>
        <v>-1.5</v>
      </c>
      <c r="BZ48" s="47">
        <f t="shared" si="69"/>
        <v>-2.0206666666666666</v>
      </c>
      <c r="CA48" s="47">
        <f t="shared" si="69"/>
        <v>3.0309999999999997</v>
      </c>
      <c r="CB48" s="47">
        <f t="shared" si="69"/>
        <v>2.25</v>
      </c>
      <c r="CC48" s="47">
        <f t="shared" si="69"/>
        <v>4.0830937777777772</v>
      </c>
      <c r="CD48" t="str">
        <f t="shared" si="69"/>
        <v>.</v>
      </c>
      <c r="CE48" s="47">
        <f t="shared" si="66"/>
        <v>0</v>
      </c>
      <c r="CG48" s="59">
        <f t="shared" si="45"/>
        <v>41</v>
      </c>
      <c r="CH48" s="58">
        <f t="shared" si="46"/>
        <v>-1.5</v>
      </c>
      <c r="CI48" s="58">
        <f t="shared" si="47"/>
        <v>-2.0206666666666666</v>
      </c>
      <c r="CJ48" s="58">
        <f t="shared" si="48"/>
        <v>3.0309999999999997</v>
      </c>
      <c r="CK48" s="58">
        <f t="shared" si="49"/>
        <v>2.25</v>
      </c>
      <c r="CL48" s="58">
        <f t="shared" si="50"/>
        <v>4.0830937777777772</v>
      </c>
      <c r="CM48" s="57"/>
      <c r="CN48" s="56">
        <f t="shared" si="51"/>
        <v>0</v>
      </c>
      <c r="CO48" s="47">
        <f>CE61-(SUMPRODUCT(BY61:INDEX($BY61:$CC61,$BX$27),$BY$5:INDEX($BY$5:$CC$5,$BX$27))+IF($BX$28=6,INDEX($BY$5:$CD$5,$BX$27+1),0))</f>
        <v>0</v>
      </c>
    </row>
    <row r="49" spans="2:93" x14ac:dyDescent="0.25">
      <c r="B49" s="26"/>
      <c r="M49" s="198">
        <f t="shared" si="7"/>
        <v>43</v>
      </c>
      <c r="N49" s="239">
        <f t="shared" si="38"/>
        <v>-1.5</v>
      </c>
      <c r="O49" s="204">
        <f t="shared" si="39"/>
        <v>-2.0206666666666666</v>
      </c>
      <c r="P49" s="232"/>
      <c r="Q49" s="205"/>
      <c r="R49" s="231"/>
      <c r="S49" s="214">
        <v>9</v>
      </c>
      <c r="T49" s="220">
        <f t="shared" si="40"/>
        <v>0</v>
      </c>
      <c r="U49" s="220">
        <f t="shared" si="41"/>
        <v>0</v>
      </c>
      <c r="V49" s="221" t="e">
        <f t="shared" si="42"/>
        <v>#DIV/0!</v>
      </c>
      <c r="BY49" s="47">
        <f t="shared" ref="BY49:CD49" si="70">IFERROR(INDEX($CH$8:$CL$65,$CG36,BY$20),".")</f>
        <v>-1.5</v>
      </c>
      <c r="BZ49" s="47">
        <f t="shared" si="70"/>
        <v>-2.0206666666666666</v>
      </c>
      <c r="CA49" s="47">
        <f t="shared" si="70"/>
        <v>3.0309999999999997</v>
      </c>
      <c r="CB49" s="47">
        <f t="shared" si="70"/>
        <v>2.25</v>
      </c>
      <c r="CC49" s="47">
        <f t="shared" si="70"/>
        <v>4.0830937777777772</v>
      </c>
      <c r="CD49" t="str">
        <f t="shared" si="70"/>
        <v>.</v>
      </c>
      <c r="CE49" s="47">
        <f t="shared" si="66"/>
        <v>0</v>
      </c>
      <c r="CG49" s="59">
        <f t="shared" si="45"/>
        <v>42</v>
      </c>
      <c r="CH49" s="58">
        <f t="shared" si="46"/>
        <v>-1.5</v>
      </c>
      <c r="CI49" s="58">
        <f t="shared" si="47"/>
        <v>-2.0206666666666666</v>
      </c>
      <c r="CJ49" s="58">
        <f t="shared" si="48"/>
        <v>3.0309999999999997</v>
      </c>
      <c r="CK49" s="58">
        <f t="shared" si="49"/>
        <v>2.25</v>
      </c>
      <c r="CL49" s="58">
        <f t="shared" si="50"/>
        <v>4.0830937777777772</v>
      </c>
      <c r="CM49" s="57"/>
      <c r="CN49" s="56">
        <f t="shared" si="51"/>
        <v>0</v>
      </c>
      <c r="CO49" s="47">
        <f>CE62-(SUMPRODUCT(BY62:INDEX($BY62:$CC62,$BX$27),$BY$5:INDEX($BY$5:$CC$5,$BX$27))+IF($BX$28=6,INDEX($BY$5:$CD$5,$BX$27+1),0))</f>
        <v>0</v>
      </c>
    </row>
    <row r="50" spans="2:93" x14ac:dyDescent="0.25">
      <c r="B50" s="26"/>
      <c r="M50" s="198">
        <f t="shared" si="7"/>
        <v>44</v>
      </c>
      <c r="N50" s="239">
        <f t="shared" si="38"/>
        <v>-1.5</v>
      </c>
      <c r="O50" s="204">
        <f t="shared" si="39"/>
        <v>-2.0206666666666666</v>
      </c>
      <c r="P50" s="232"/>
      <c r="Q50" s="205"/>
      <c r="R50" s="231"/>
      <c r="S50" s="214">
        <v>9</v>
      </c>
      <c r="T50" s="220">
        <f t="shared" si="40"/>
        <v>0</v>
      </c>
      <c r="U50" s="220">
        <f t="shared" si="41"/>
        <v>0</v>
      </c>
      <c r="V50" s="221" t="e">
        <f t="shared" si="42"/>
        <v>#DIV/0!</v>
      </c>
      <c r="BY50" s="47">
        <f t="shared" ref="BY50:CD50" si="71">IFERROR(INDEX($CH$8:$CL$65,$CG37,BY$20),".")</f>
        <v>-1.5</v>
      </c>
      <c r="BZ50" s="47">
        <f t="shared" si="71"/>
        <v>-2.0206666666666666</v>
      </c>
      <c r="CA50" s="47">
        <f t="shared" si="71"/>
        <v>3.0309999999999997</v>
      </c>
      <c r="CB50" s="47">
        <f t="shared" si="71"/>
        <v>2.25</v>
      </c>
      <c r="CC50" s="47">
        <f t="shared" si="71"/>
        <v>4.0830937777777772</v>
      </c>
      <c r="CD50" t="str">
        <f t="shared" si="71"/>
        <v>.</v>
      </c>
      <c r="CE50" s="47">
        <f t="shared" si="66"/>
        <v>0</v>
      </c>
      <c r="CG50" s="59">
        <f t="shared" si="45"/>
        <v>43</v>
      </c>
      <c r="CH50" s="58">
        <f t="shared" si="46"/>
        <v>-1.5</v>
      </c>
      <c r="CI50" s="58">
        <f t="shared" si="47"/>
        <v>-2.0206666666666666</v>
      </c>
      <c r="CJ50" s="58">
        <f t="shared" si="48"/>
        <v>3.0309999999999997</v>
      </c>
      <c r="CK50" s="58">
        <f t="shared" si="49"/>
        <v>2.25</v>
      </c>
      <c r="CL50" s="58">
        <f t="shared" si="50"/>
        <v>4.0830937777777772</v>
      </c>
      <c r="CM50" s="57"/>
      <c r="CN50" s="56">
        <f t="shared" si="51"/>
        <v>0</v>
      </c>
      <c r="CO50" s="47">
        <f>CE63-(SUMPRODUCT(BY63:INDEX($BY63:$CC63,$BX$27),$BY$5:INDEX($BY$5:$CC$5,$BX$27))+IF($BX$28=6,INDEX($BY$5:$CD$5,$BX$27+1),0))</f>
        <v>0</v>
      </c>
    </row>
    <row r="51" spans="2:93" x14ac:dyDescent="0.25">
      <c r="M51" s="198">
        <f t="shared" si="7"/>
        <v>45</v>
      </c>
      <c r="N51" s="239">
        <f t="shared" si="38"/>
        <v>-1.5</v>
      </c>
      <c r="O51" s="204">
        <f t="shared" si="39"/>
        <v>-2.0206666666666666</v>
      </c>
      <c r="P51" s="232"/>
      <c r="Q51" s="205"/>
      <c r="R51" s="231"/>
      <c r="S51" s="214">
        <v>9</v>
      </c>
      <c r="T51" s="220">
        <f t="shared" si="40"/>
        <v>0</v>
      </c>
      <c r="U51" s="220">
        <f t="shared" si="41"/>
        <v>0</v>
      </c>
      <c r="V51" s="221" t="e">
        <f t="shared" si="42"/>
        <v>#DIV/0!</v>
      </c>
      <c r="BY51" s="47">
        <f t="shared" ref="BY51:CD51" si="72">IFERROR(INDEX($CH$8:$CL$65,$CG38,BY$20),".")</f>
        <v>-1.5</v>
      </c>
      <c r="BZ51" s="47">
        <f t="shared" si="72"/>
        <v>-2.0206666666666666</v>
      </c>
      <c r="CA51" s="47">
        <f t="shared" si="72"/>
        <v>3.0309999999999997</v>
      </c>
      <c r="CB51" s="47">
        <f t="shared" si="72"/>
        <v>2.25</v>
      </c>
      <c r="CC51" s="47">
        <f t="shared" si="72"/>
        <v>4.0830937777777772</v>
      </c>
      <c r="CD51" t="str">
        <f t="shared" si="72"/>
        <v>.</v>
      </c>
      <c r="CE51" s="47">
        <f t="shared" si="66"/>
        <v>0</v>
      </c>
      <c r="CG51" s="59">
        <f t="shared" si="45"/>
        <v>44</v>
      </c>
      <c r="CH51" s="58">
        <f t="shared" si="46"/>
        <v>-1.5</v>
      </c>
      <c r="CI51" s="58">
        <f t="shared" si="47"/>
        <v>-2.0206666666666666</v>
      </c>
      <c r="CJ51" s="58">
        <f t="shared" si="48"/>
        <v>3.0309999999999997</v>
      </c>
      <c r="CK51" s="58">
        <f t="shared" si="49"/>
        <v>2.25</v>
      </c>
      <c r="CL51" s="58">
        <f t="shared" si="50"/>
        <v>4.0830937777777772</v>
      </c>
      <c r="CM51" s="57"/>
      <c r="CN51" s="56">
        <f t="shared" si="51"/>
        <v>0</v>
      </c>
      <c r="CO51" s="47">
        <f>CE64-(SUMPRODUCT(BY64:INDEX($BY64:$CC64,$BX$27),$BY$5:INDEX($BY$5:$CC$5,$BX$27))+IF($BX$28=6,INDEX($BY$5:$CD$5,$BX$27+1),0))</f>
        <v>0</v>
      </c>
    </row>
    <row r="52" spans="2:93" x14ac:dyDescent="0.25">
      <c r="M52" s="198">
        <f t="shared" si="7"/>
        <v>46</v>
      </c>
      <c r="N52" s="239">
        <f t="shared" si="38"/>
        <v>-1.5</v>
      </c>
      <c r="O52" s="204">
        <f t="shared" si="39"/>
        <v>-2.0206666666666666</v>
      </c>
      <c r="P52" s="232"/>
      <c r="Q52" s="205"/>
      <c r="R52" s="231"/>
      <c r="S52" s="214">
        <v>9</v>
      </c>
      <c r="T52" s="220">
        <f t="shared" si="40"/>
        <v>0</v>
      </c>
      <c r="U52" s="220">
        <f t="shared" si="41"/>
        <v>0</v>
      </c>
      <c r="V52" s="221" t="e">
        <f t="shared" si="42"/>
        <v>#DIV/0!</v>
      </c>
      <c r="BY52" s="47">
        <f t="shared" ref="BY52:CD52" si="73">IFERROR(INDEX($CH$8:$CL$65,$CG39,BY$20),".")</f>
        <v>-1.5</v>
      </c>
      <c r="BZ52" s="47">
        <f t="shared" si="73"/>
        <v>-2.0206666666666666</v>
      </c>
      <c r="CA52" s="47">
        <f t="shared" si="73"/>
        <v>3.0309999999999997</v>
      </c>
      <c r="CB52" s="47">
        <f t="shared" si="73"/>
        <v>2.25</v>
      </c>
      <c r="CC52" s="47">
        <f t="shared" si="73"/>
        <v>4.0830937777777772</v>
      </c>
      <c r="CD52" t="str">
        <f t="shared" si="73"/>
        <v>.</v>
      </c>
      <c r="CE52" s="47">
        <f t="shared" si="66"/>
        <v>0</v>
      </c>
      <c r="CG52" s="59">
        <f t="shared" si="45"/>
        <v>45</v>
      </c>
      <c r="CH52" s="58">
        <f t="shared" si="46"/>
        <v>-1.5</v>
      </c>
      <c r="CI52" s="58">
        <f t="shared" si="47"/>
        <v>-2.0206666666666666</v>
      </c>
      <c r="CJ52" s="58">
        <f t="shared" si="48"/>
        <v>3.0309999999999997</v>
      </c>
      <c r="CK52" s="58">
        <f t="shared" si="49"/>
        <v>2.25</v>
      </c>
      <c r="CL52" s="58">
        <f t="shared" si="50"/>
        <v>4.0830937777777772</v>
      </c>
      <c r="CM52" s="57"/>
      <c r="CN52" s="56">
        <f t="shared" si="51"/>
        <v>0</v>
      </c>
      <c r="CO52" s="47">
        <f>CE65-(SUMPRODUCT(BY65:INDEX($BY65:$CC65,$BX$27),$BY$5:INDEX($BY$5:$CC$5,$BX$27))+IF($BX$28=6,INDEX($BY$5:$CD$5,$BX$27+1),0))</f>
        <v>0</v>
      </c>
    </row>
    <row r="53" spans="2:93" x14ac:dyDescent="0.25">
      <c r="M53" s="198">
        <f t="shared" si="7"/>
        <v>47</v>
      </c>
      <c r="N53" s="239">
        <f t="shared" si="38"/>
        <v>-1.5</v>
      </c>
      <c r="O53" s="204">
        <f t="shared" si="39"/>
        <v>-2.0206666666666666</v>
      </c>
      <c r="P53" s="232"/>
      <c r="Q53" s="205"/>
      <c r="R53" s="231"/>
      <c r="S53" s="214">
        <v>9</v>
      </c>
      <c r="T53" s="220">
        <f t="shared" si="40"/>
        <v>0</v>
      </c>
      <c r="U53" s="220">
        <f t="shared" si="41"/>
        <v>0</v>
      </c>
      <c r="V53" s="221" t="e">
        <f t="shared" si="42"/>
        <v>#DIV/0!</v>
      </c>
      <c r="BY53" s="47">
        <f t="shared" ref="BY53:CD53" si="74">IFERROR(INDEX($CH$8:$CL$65,$CG40,BY$20),".")</f>
        <v>-1.5</v>
      </c>
      <c r="BZ53" s="47">
        <f t="shared" si="74"/>
        <v>-2.0206666666666666</v>
      </c>
      <c r="CA53" s="47">
        <f t="shared" si="74"/>
        <v>3.0309999999999997</v>
      </c>
      <c r="CB53" s="47">
        <f t="shared" si="74"/>
        <v>2.25</v>
      </c>
      <c r="CC53" s="47">
        <f t="shared" si="74"/>
        <v>4.0830937777777772</v>
      </c>
      <c r="CD53" t="str">
        <f t="shared" si="74"/>
        <v>.</v>
      </c>
      <c r="CE53" s="47">
        <f t="shared" si="66"/>
        <v>0</v>
      </c>
      <c r="CG53" s="59">
        <f t="shared" si="45"/>
        <v>46</v>
      </c>
      <c r="CH53" s="58">
        <f t="shared" si="46"/>
        <v>-1.5</v>
      </c>
      <c r="CI53" s="58">
        <f t="shared" si="47"/>
        <v>-2.0206666666666666</v>
      </c>
      <c r="CJ53" s="58">
        <f t="shared" si="48"/>
        <v>3.0309999999999997</v>
      </c>
      <c r="CK53" s="58">
        <f t="shared" si="49"/>
        <v>2.25</v>
      </c>
      <c r="CL53" s="58">
        <f t="shared" si="50"/>
        <v>4.0830937777777772</v>
      </c>
      <c r="CM53" s="57"/>
      <c r="CN53" s="56">
        <f t="shared" si="51"/>
        <v>0</v>
      </c>
      <c r="CO53" s="47">
        <f>CE66-(SUMPRODUCT(BY66:INDEX($BY66:$CC66,$BX$27),$BY$5:INDEX($BY$5:$CC$5,$BX$27))+IF($BX$28=6,INDEX($BY$5:$CD$5,$BX$27+1),0))</f>
        <v>0</v>
      </c>
    </row>
    <row r="54" spans="2:93" x14ac:dyDescent="0.25">
      <c r="M54" s="198">
        <f t="shared" si="7"/>
        <v>48</v>
      </c>
      <c r="N54" s="239">
        <f t="shared" si="38"/>
        <v>-1.5</v>
      </c>
      <c r="O54" s="204">
        <f t="shared" si="39"/>
        <v>-2.0206666666666666</v>
      </c>
      <c r="P54" s="232"/>
      <c r="Q54" s="205"/>
      <c r="R54" s="231"/>
      <c r="S54" s="214">
        <v>9</v>
      </c>
      <c r="T54" s="220">
        <f t="shared" si="40"/>
        <v>0</v>
      </c>
      <c r="U54" s="220">
        <f t="shared" si="41"/>
        <v>0</v>
      </c>
      <c r="V54" s="221" t="e">
        <f t="shared" si="42"/>
        <v>#DIV/0!</v>
      </c>
      <c r="BY54" s="47">
        <f t="shared" ref="BY54:CD54" si="75">IFERROR(INDEX($CH$8:$CL$65,$CG41,BY$20),".")</f>
        <v>-1.5</v>
      </c>
      <c r="BZ54" s="47">
        <f t="shared" si="75"/>
        <v>-2.0206666666666666</v>
      </c>
      <c r="CA54" s="47">
        <f t="shared" si="75"/>
        <v>3.0309999999999997</v>
      </c>
      <c r="CB54" s="47">
        <f t="shared" si="75"/>
        <v>2.25</v>
      </c>
      <c r="CC54" s="47">
        <f t="shared" si="75"/>
        <v>4.0830937777777772</v>
      </c>
      <c r="CD54" t="str">
        <f t="shared" si="75"/>
        <v>.</v>
      </c>
      <c r="CE54" s="47">
        <f t="shared" si="66"/>
        <v>0</v>
      </c>
      <c r="CG54" s="59">
        <f t="shared" si="45"/>
        <v>47</v>
      </c>
      <c r="CH54" s="58">
        <f t="shared" si="46"/>
        <v>-1.5</v>
      </c>
      <c r="CI54" s="58">
        <f t="shared" si="47"/>
        <v>-2.0206666666666666</v>
      </c>
      <c r="CJ54" s="58">
        <f t="shared" si="48"/>
        <v>3.0309999999999997</v>
      </c>
      <c r="CK54" s="58">
        <f t="shared" si="49"/>
        <v>2.25</v>
      </c>
      <c r="CL54" s="58">
        <f t="shared" si="50"/>
        <v>4.0830937777777772</v>
      </c>
      <c r="CM54" s="57"/>
      <c r="CN54" s="56">
        <f t="shared" si="51"/>
        <v>0</v>
      </c>
      <c r="CO54" s="47">
        <f>CE67-(SUMPRODUCT(BY67:INDEX($BY67:$CC67,$BX$27),$BY$5:INDEX($BY$5:$CC$5,$BX$27))+IF($BX$28=6,INDEX($BY$5:$CD$5,$BX$27+1),0))</f>
        <v>0</v>
      </c>
    </row>
    <row r="55" spans="2:93" x14ac:dyDescent="0.25">
      <c r="M55" s="198">
        <f t="shared" si="7"/>
        <v>49</v>
      </c>
      <c r="N55" s="239">
        <f t="shared" si="38"/>
        <v>-1.5</v>
      </c>
      <c r="O55" s="204">
        <f t="shared" si="39"/>
        <v>-2.0206666666666666</v>
      </c>
      <c r="P55" s="232"/>
      <c r="Q55" s="205"/>
      <c r="R55" s="231"/>
      <c r="S55" s="214">
        <v>9</v>
      </c>
      <c r="T55" s="220">
        <f t="shared" si="40"/>
        <v>0</v>
      </c>
      <c r="U55" s="220">
        <f t="shared" si="41"/>
        <v>0</v>
      </c>
      <c r="V55" s="221" t="e">
        <f t="shared" si="42"/>
        <v>#DIV/0!</v>
      </c>
      <c r="BY55" s="47">
        <f t="shared" ref="BY55:CD55" si="76">IFERROR(INDEX($CH$8:$CL$65,$CG42,BY$20),".")</f>
        <v>-1.5</v>
      </c>
      <c r="BZ55" s="47">
        <f t="shared" si="76"/>
        <v>-2.0206666666666666</v>
      </c>
      <c r="CA55" s="47">
        <f t="shared" si="76"/>
        <v>3.0309999999999997</v>
      </c>
      <c r="CB55" s="47">
        <f t="shared" si="76"/>
        <v>2.25</v>
      </c>
      <c r="CC55" s="47">
        <f t="shared" si="76"/>
        <v>4.0830937777777772</v>
      </c>
      <c r="CD55" t="str">
        <f t="shared" si="76"/>
        <v>.</v>
      </c>
      <c r="CE55" s="47">
        <f t="shared" si="66"/>
        <v>0</v>
      </c>
      <c r="CG55" s="59">
        <f t="shared" si="45"/>
        <v>48</v>
      </c>
      <c r="CH55" s="58">
        <f t="shared" si="46"/>
        <v>-1.5</v>
      </c>
      <c r="CI55" s="58">
        <f t="shared" si="47"/>
        <v>-2.0206666666666666</v>
      </c>
      <c r="CJ55" s="58">
        <f t="shared" si="48"/>
        <v>3.0309999999999997</v>
      </c>
      <c r="CK55" s="58">
        <f t="shared" si="49"/>
        <v>2.25</v>
      </c>
      <c r="CL55" s="58">
        <f t="shared" si="50"/>
        <v>4.0830937777777772</v>
      </c>
      <c r="CM55" s="57"/>
      <c r="CN55" s="56">
        <f t="shared" si="51"/>
        <v>0</v>
      </c>
      <c r="CO55" s="47">
        <f>CE68-(SUMPRODUCT(BY68:INDEX($BY68:$CC68,$BX$27),$BY$5:INDEX($BY$5:$CC$5,$BX$27))+IF($BX$28=6,INDEX($BY$5:$CD$5,$BX$27+1),0))</f>
        <v>0</v>
      </c>
    </row>
    <row r="56" spans="2:93" x14ac:dyDescent="0.25">
      <c r="M56" s="198">
        <f t="shared" si="7"/>
        <v>50</v>
      </c>
      <c r="N56" s="239">
        <f t="shared" si="38"/>
        <v>-1.5</v>
      </c>
      <c r="O56" s="204">
        <f t="shared" si="39"/>
        <v>-2.0206666666666666</v>
      </c>
      <c r="P56" s="232"/>
      <c r="Q56" s="205"/>
      <c r="R56" s="231"/>
      <c r="S56" s="214">
        <v>9</v>
      </c>
      <c r="T56" s="220">
        <f t="shared" si="40"/>
        <v>0</v>
      </c>
      <c r="U56" s="220">
        <f t="shared" si="41"/>
        <v>0</v>
      </c>
      <c r="V56" s="221" t="e">
        <f t="shared" si="42"/>
        <v>#DIV/0!</v>
      </c>
      <c r="BY56" s="47">
        <f t="shared" ref="BY56:CD56" si="77">IFERROR(INDEX($CH$8:$CL$65,$CG43,BY$20),".")</f>
        <v>-1.5</v>
      </c>
      <c r="BZ56" s="47">
        <f t="shared" si="77"/>
        <v>-2.0206666666666666</v>
      </c>
      <c r="CA56" s="47">
        <f t="shared" si="77"/>
        <v>3.0309999999999997</v>
      </c>
      <c r="CB56" s="47">
        <f t="shared" si="77"/>
        <v>2.25</v>
      </c>
      <c r="CC56" s="47">
        <f t="shared" si="77"/>
        <v>4.0830937777777772</v>
      </c>
      <c r="CD56" t="str">
        <f t="shared" si="77"/>
        <v>.</v>
      </c>
      <c r="CE56" s="47">
        <f t="shared" si="66"/>
        <v>0</v>
      </c>
      <c r="CG56" s="59">
        <f t="shared" si="45"/>
        <v>49</v>
      </c>
      <c r="CH56" s="58">
        <f t="shared" si="46"/>
        <v>-1.5</v>
      </c>
      <c r="CI56" s="58">
        <f t="shared" si="47"/>
        <v>-2.0206666666666666</v>
      </c>
      <c r="CJ56" s="58">
        <f t="shared" si="48"/>
        <v>3.0309999999999997</v>
      </c>
      <c r="CK56" s="58">
        <f t="shared" si="49"/>
        <v>2.25</v>
      </c>
      <c r="CL56" s="58">
        <f t="shared" si="50"/>
        <v>4.0830937777777772</v>
      </c>
      <c r="CM56" s="57"/>
      <c r="CN56" s="56">
        <f t="shared" si="51"/>
        <v>0</v>
      </c>
      <c r="CO56" s="47">
        <f>CE69-(SUMPRODUCT(BY69:INDEX($BY69:$CC69,$BX$27),$BY$5:INDEX($BY$5:$CC$5,$BX$27))+IF($BX$28=6,INDEX($BY$5:$CD$5,$BX$27+1),0))</f>
        <v>0</v>
      </c>
    </row>
    <row r="57" spans="2:93" x14ac:dyDescent="0.25">
      <c r="M57" s="198">
        <f t="shared" si="7"/>
        <v>51</v>
      </c>
      <c r="N57" s="239">
        <f t="shared" si="38"/>
        <v>-1.5</v>
      </c>
      <c r="O57" s="204">
        <f t="shared" si="39"/>
        <v>-2.0206666666666666</v>
      </c>
      <c r="P57" s="232"/>
      <c r="Q57" s="205"/>
      <c r="R57" s="231"/>
      <c r="S57" s="214">
        <v>9</v>
      </c>
      <c r="T57" s="220">
        <f t="shared" si="40"/>
        <v>0</v>
      </c>
      <c r="U57" s="220">
        <f t="shared" si="41"/>
        <v>0</v>
      </c>
      <c r="V57" s="221" t="e">
        <f t="shared" si="42"/>
        <v>#DIV/0!</v>
      </c>
      <c r="BY57" s="47">
        <f t="shared" ref="BY57:CD57" si="78">IFERROR(INDEX($CH$8:$CL$65,$CG44,BY$20),".")</f>
        <v>-1.5</v>
      </c>
      <c r="BZ57" s="47">
        <f t="shared" si="78"/>
        <v>-2.0206666666666666</v>
      </c>
      <c r="CA57" s="47">
        <f t="shared" si="78"/>
        <v>3.0309999999999997</v>
      </c>
      <c r="CB57" s="47">
        <f t="shared" si="78"/>
        <v>2.25</v>
      </c>
      <c r="CC57" s="47">
        <f t="shared" si="78"/>
        <v>4.0830937777777772</v>
      </c>
      <c r="CD57" t="str">
        <f t="shared" si="78"/>
        <v>.</v>
      </c>
      <c r="CE57" s="47">
        <f t="shared" si="66"/>
        <v>0</v>
      </c>
      <c r="CG57" s="59">
        <f t="shared" si="45"/>
        <v>50</v>
      </c>
      <c r="CH57" s="58">
        <f t="shared" si="46"/>
        <v>-1.5</v>
      </c>
      <c r="CI57" s="58">
        <f t="shared" si="47"/>
        <v>-2.0206666666666666</v>
      </c>
      <c r="CJ57" s="58">
        <f t="shared" si="48"/>
        <v>3.0309999999999997</v>
      </c>
      <c r="CK57" s="58">
        <f t="shared" si="49"/>
        <v>2.25</v>
      </c>
      <c r="CL57" s="58">
        <f t="shared" si="50"/>
        <v>4.0830937777777772</v>
      </c>
      <c r="CM57" s="57"/>
      <c r="CN57" s="56">
        <f t="shared" si="51"/>
        <v>0</v>
      </c>
      <c r="CO57" s="47">
        <f>CE70-(SUMPRODUCT(BY70:INDEX($BY70:$CC70,$BX$27),$BY$5:INDEX($BY$5:$CC$5,$BX$27))+IF($BX$28=6,INDEX($BY$5:$CD$5,$BX$27+1),0))</f>
        <v>0</v>
      </c>
    </row>
    <row r="58" spans="2:93" x14ac:dyDescent="0.25">
      <c r="M58" s="198">
        <f t="shared" si="7"/>
        <v>52</v>
      </c>
      <c r="N58" s="239">
        <f t="shared" si="38"/>
        <v>-1.5</v>
      </c>
      <c r="O58" s="204">
        <f t="shared" si="39"/>
        <v>-2.0206666666666666</v>
      </c>
      <c r="P58" s="232"/>
      <c r="Q58" s="205"/>
      <c r="R58" s="231"/>
      <c r="S58" s="214">
        <v>9</v>
      </c>
      <c r="T58" s="220">
        <f t="shared" si="40"/>
        <v>0</v>
      </c>
      <c r="U58" s="220">
        <f t="shared" si="41"/>
        <v>0</v>
      </c>
      <c r="V58" s="221" t="e">
        <f t="shared" si="42"/>
        <v>#DIV/0!</v>
      </c>
      <c r="BY58" s="47">
        <f t="shared" ref="BY58:CD58" si="79">IFERROR(INDEX($CH$8:$CL$65,$CG45,BY$20),".")</f>
        <v>-1.5</v>
      </c>
      <c r="BZ58" s="47">
        <f t="shared" si="79"/>
        <v>-2.0206666666666666</v>
      </c>
      <c r="CA58" s="47">
        <f t="shared" si="79"/>
        <v>3.0309999999999997</v>
      </c>
      <c r="CB58" s="47">
        <f t="shared" si="79"/>
        <v>2.25</v>
      </c>
      <c r="CC58" s="47">
        <f t="shared" si="79"/>
        <v>4.0830937777777772</v>
      </c>
      <c r="CD58" t="str">
        <f t="shared" si="79"/>
        <v>.</v>
      </c>
      <c r="CE58" s="47">
        <f t="shared" si="66"/>
        <v>0</v>
      </c>
      <c r="CG58" s="59">
        <f t="shared" si="45"/>
        <v>51</v>
      </c>
      <c r="CH58" s="58">
        <f t="shared" si="46"/>
        <v>-1.5</v>
      </c>
      <c r="CI58" s="58">
        <f t="shared" si="47"/>
        <v>-2.0206666666666666</v>
      </c>
      <c r="CJ58" s="58">
        <f t="shared" si="48"/>
        <v>3.0309999999999997</v>
      </c>
      <c r="CK58" s="58">
        <f t="shared" si="49"/>
        <v>2.25</v>
      </c>
      <c r="CL58" s="58">
        <f t="shared" si="50"/>
        <v>4.0830937777777772</v>
      </c>
      <c r="CM58" s="57"/>
      <c r="CN58" s="56">
        <f t="shared" si="51"/>
        <v>0</v>
      </c>
      <c r="CO58" s="47">
        <f>CE71-(SUMPRODUCT(BY71:INDEX($BY71:$CC71,$BX$27),$BY$5:INDEX($BY$5:$CC$5,$BX$27))+IF($BX$28=6,INDEX($BY$5:$CD$5,$BX$27+1),0))</f>
        <v>0</v>
      </c>
    </row>
    <row r="59" spans="2:93" x14ac:dyDescent="0.25">
      <c r="M59" s="198">
        <f t="shared" si="7"/>
        <v>53</v>
      </c>
      <c r="N59" s="239">
        <f t="shared" si="38"/>
        <v>-1.5</v>
      </c>
      <c r="O59" s="204">
        <f t="shared" si="39"/>
        <v>-2.0206666666666666</v>
      </c>
      <c r="P59" s="232"/>
      <c r="Q59" s="205"/>
      <c r="R59" s="231"/>
      <c r="S59" s="214">
        <v>9</v>
      </c>
      <c r="T59" s="220">
        <f t="shared" si="40"/>
        <v>0</v>
      </c>
      <c r="U59" s="220">
        <f t="shared" si="41"/>
        <v>0</v>
      </c>
      <c r="V59" s="221" t="e">
        <f t="shared" si="42"/>
        <v>#DIV/0!</v>
      </c>
      <c r="BY59" s="47">
        <f t="shared" ref="BY59:CD59" si="80">IFERROR(INDEX($CH$8:$CL$65,$CG46,BY$20),".")</f>
        <v>-1.5</v>
      </c>
      <c r="BZ59" s="47">
        <f t="shared" si="80"/>
        <v>-2.0206666666666666</v>
      </c>
      <c r="CA59" s="47">
        <f t="shared" si="80"/>
        <v>3.0309999999999997</v>
      </c>
      <c r="CB59" s="47">
        <f t="shared" si="80"/>
        <v>2.25</v>
      </c>
      <c r="CC59" s="47">
        <f t="shared" si="80"/>
        <v>4.0830937777777772</v>
      </c>
      <c r="CD59" t="str">
        <f t="shared" si="80"/>
        <v>.</v>
      </c>
      <c r="CE59" s="47">
        <f t="shared" si="66"/>
        <v>0</v>
      </c>
      <c r="CG59" s="59">
        <f t="shared" si="45"/>
        <v>52</v>
      </c>
      <c r="CH59" s="58">
        <f t="shared" si="46"/>
        <v>-1.5</v>
      </c>
      <c r="CI59" s="58">
        <f t="shared" si="47"/>
        <v>-2.0206666666666666</v>
      </c>
      <c r="CJ59" s="58">
        <f t="shared" si="48"/>
        <v>3.0309999999999997</v>
      </c>
      <c r="CK59" s="58">
        <f t="shared" si="49"/>
        <v>2.25</v>
      </c>
      <c r="CL59" s="58">
        <f t="shared" si="50"/>
        <v>4.0830937777777772</v>
      </c>
      <c r="CM59" s="57"/>
      <c r="CN59" s="56">
        <f t="shared" si="51"/>
        <v>0</v>
      </c>
      <c r="CO59" s="47">
        <f>CE72-(SUMPRODUCT(BY72:INDEX($BY72:$CC72,$BX$27),$BY$5:INDEX($BY$5:$CC$5,$BX$27))+IF($BX$28=6,INDEX($BY$5:$CD$5,$BX$27+1),0))</f>
        <v>0</v>
      </c>
    </row>
    <row r="60" spans="2:93" x14ac:dyDescent="0.25">
      <c r="M60" s="198">
        <f t="shared" si="7"/>
        <v>54</v>
      </c>
      <c r="N60" s="239">
        <f t="shared" si="38"/>
        <v>-1.5</v>
      </c>
      <c r="O60" s="204">
        <f t="shared" si="39"/>
        <v>-2.0206666666666666</v>
      </c>
      <c r="P60" s="232"/>
      <c r="Q60" s="205"/>
      <c r="R60" s="231"/>
      <c r="S60" s="214">
        <v>9</v>
      </c>
      <c r="T60" s="220">
        <f t="shared" si="40"/>
        <v>0</v>
      </c>
      <c r="U60" s="220">
        <f t="shared" si="41"/>
        <v>0</v>
      </c>
      <c r="V60" s="221" t="e">
        <f t="shared" si="42"/>
        <v>#DIV/0!</v>
      </c>
      <c r="BY60" s="47">
        <f t="shared" ref="BY60:CD60" si="81">IFERROR(INDEX($CH$8:$CL$65,$CG47,BY$20),".")</f>
        <v>-1.5</v>
      </c>
      <c r="BZ60" s="47">
        <f t="shared" si="81"/>
        <v>-2.0206666666666666</v>
      </c>
      <c r="CA60" s="47">
        <f t="shared" si="81"/>
        <v>3.0309999999999997</v>
      </c>
      <c r="CB60" s="47">
        <f t="shared" si="81"/>
        <v>2.25</v>
      </c>
      <c r="CC60" s="47">
        <f t="shared" si="81"/>
        <v>4.0830937777777772</v>
      </c>
      <c r="CD60" t="str">
        <f t="shared" si="81"/>
        <v>.</v>
      </c>
      <c r="CE60" s="47">
        <f t="shared" si="66"/>
        <v>0</v>
      </c>
      <c r="CG60" s="59">
        <f t="shared" si="45"/>
        <v>53</v>
      </c>
      <c r="CH60" s="58">
        <f t="shared" si="46"/>
        <v>-1.5</v>
      </c>
      <c r="CI60" s="58">
        <f t="shared" si="47"/>
        <v>-2.0206666666666666</v>
      </c>
      <c r="CJ60" s="58">
        <f t="shared" si="48"/>
        <v>3.0309999999999997</v>
      </c>
      <c r="CK60" s="58">
        <f t="shared" si="49"/>
        <v>2.25</v>
      </c>
      <c r="CL60" s="58">
        <f t="shared" si="50"/>
        <v>4.0830937777777772</v>
      </c>
      <c r="CM60" s="57"/>
      <c r="CN60" s="56">
        <f t="shared" si="51"/>
        <v>0</v>
      </c>
      <c r="CO60" s="47">
        <f>CE73-(SUMPRODUCT(BY73:INDEX($BY73:$CC73,$BX$27),$BY$5:INDEX($BY$5:$CC$5,$BX$27))+IF($BX$28=6,INDEX($BY$5:$CD$5,$BX$27+1),0))</f>
        <v>0</v>
      </c>
    </row>
    <row r="61" spans="2:93" x14ac:dyDescent="0.25">
      <c r="M61" s="198">
        <f t="shared" si="7"/>
        <v>55</v>
      </c>
      <c r="N61" s="239">
        <f t="shared" si="38"/>
        <v>-1.5</v>
      </c>
      <c r="O61" s="204">
        <f t="shared" si="39"/>
        <v>-2.0206666666666666</v>
      </c>
      <c r="P61" s="232"/>
      <c r="Q61" s="205"/>
      <c r="R61" s="231"/>
      <c r="S61" s="214">
        <v>9</v>
      </c>
      <c r="T61" s="220">
        <f t="shared" si="40"/>
        <v>0</v>
      </c>
      <c r="U61" s="220">
        <f t="shared" si="41"/>
        <v>0</v>
      </c>
      <c r="V61" s="221" t="e">
        <f t="shared" si="42"/>
        <v>#DIV/0!</v>
      </c>
      <c r="BY61" s="47">
        <f t="shared" ref="BY61:CD61" si="82">IFERROR(INDEX($CH$8:$CL$65,$CG48,BY$20),".")</f>
        <v>-1.5</v>
      </c>
      <c r="BZ61" s="47">
        <f t="shared" si="82"/>
        <v>-2.0206666666666666</v>
      </c>
      <c r="CA61" s="47">
        <f t="shared" si="82"/>
        <v>3.0309999999999997</v>
      </c>
      <c r="CB61" s="47">
        <f t="shared" si="82"/>
        <v>2.25</v>
      </c>
      <c r="CC61" s="47">
        <f t="shared" si="82"/>
        <v>4.0830937777777772</v>
      </c>
      <c r="CD61" t="str">
        <f t="shared" si="82"/>
        <v>.</v>
      </c>
      <c r="CE61" s="47">
        <f t="shared" si="66"/>
        <v>0</v>
      </c>
      <c r="CG61" s="59">
        <f t="shared" si="45"/>
        <v>54</v>
      </c>
      <c r="CH61" s="58">
        <f t="shared" si="46"/>
        <v>-1.5</v>
      </c>
      <c r="CI61" s="58">
        <f t="shared" si="47"/>
        <v>-2.0206666666666666</v>
      </c>
      <c r="CJ61" s="58">
        <f t="shared" si="48"/>
        <v>3.0309999999999997</v>
      </c>
      <c r="CK61" s="58">
        <f t="shared" si="49"/>
        <v>2.25</v>
      </c>
      <c r="CL61" s="58">
        <f t="shared" si="50"/>
        <v>4.0830937777777772</v>
      </c>
      <c r="CM61" s="57"/>
      <c r="CN61" s="56">
        <f t="shared" si="51"/>
        <v>0</v>
      </c>
      <c r="CO61" s="47">
        <f>CE74-(SUMPRODUCT(BY74:INDEX($BY74:$CC74,$BX$27),$BY$5:INDEX($BY$5:$CC$5,$BX$27))+IF($BX$28=6,INDEX($BY$5:$CD$5,$BX$27+1),0))</f>
        <v>0</v>
      </c>
    </row>
    <row r="62" spans="2:93" x14ac:dyDescent="0.25">
      <c r="M62" s="198">
        <f t="shared" si="7"/>
        <v>56</v>
      </c>
      <c r="N62" s="239">
        <f t="shared" si="38"/>
        <v>-1.5</v>
      </c>
      <c r="O62" s="204">
        <f t="shared" si="39"/>
        <v>-2.0206666666666666</v>
      </c>
      <c r="P62" s="232"/>
      <c r="Q62" s="205"/>
      <c r="R62" s="231"/>
      <c r="S62" s="214">
        <v>9</v>
      </c>
      <c r="T62" s="220">
        <f t="shared" si="40"/>
        <v>0</v>
      </c>
      <c r="U62" s="220">
        <f t="shared" si="41"/>
        <v>0</v>
      </c>
      <c r="V62" s="221" t="e">
        <f t="shared" si="42"/>
        <v>#DIV/0!</v>
      </c>
      <c r="BY62" s="47">
        <f t="shared" ref="BY62:CD62" si="83">IFERROR(INDEX($CH$8:$CL$65,$CG49,BY$20),".")</f>
        <v>-1.5</v>
      </c>
      <c r="BZ62" s="47">
        <f t="shared" si="83"/>
        <v>-2.0206666666666666</v>
      </c>
      <c r="CA62" s="47">
        <f t="shared" si="83"/>
        <v>3.0309999999999997</v>
      </c>
      <c r="CB62" s="47">
        <f t="shared" si="83"/>
        <v>2.25</v>
      </c>
      <c r="CC62" s="47">
        <f t="shared" si="83"/>
        <v>4.0830937777777772</v>
      </c>
      <c r="CD62" t="str">
        <f t="shared" si="83"/>
        <v>.</v>
      </c>
      <c r="CE62" s="47">
        <f t="shared" si="66"/>
        <v>0</v>
      </c>
      <c r="CG62" s="59">
        <f t="shared" si="45"/>
        <v>55</v>
      </c>
      <c r="CH62" s="58">
        <f t="shared" si="46"/>
        <v>-1.5</v>
      </c>
      <c r="CI62" s="58">
        <f t="shared" si="47"/>
        <v>-2.0206666666666666</v>
      </c>
      <c r="CJ62" s="58">
        <f t="shared" si="48"/>
        <v>3.0309999999999997</v>
      </c>
      <c r="CK62" s="58">
        <f t="shared" si="49"/>
        <v>2.25</v>
      </c>
      <c r="CL62" s="58">
        <f t="shared" si="50"/>
        <v>4.0830937777777772</v>
      </c>
      <c r="CM62" s="57"/>
      <c r="CN62" s="56">
        <f t="shared" si="51"/>
        <v>0</v>
      </c>
      <c r="CO62" s="47">
        <f>CE75-(SUMPRODUCT(BY75:INDEX($BY75:$CC75,$BX$27),$BY$5:INDEX($BY$5:$CC$5,$BX$27))+IF($BX$28=6,INDEX($BY$5:$CD$5,$BX$27+1),0))</f>
        <v>0</v>
      </c>
    </row>
    <row r="63" spans="2:93" x14ac:dyDescent="0.25">
      <c r="M63" s="198">
        <f t="shared" si="7"/>
        <v>57</v>
      </c>
      <c r="N63" s="239">
        <f t="shared" si="38"/>
        <v>-1.5</v>
      </c>
      <c r="O63" s="204">
        <f t="shared" si="39"/>
        <v>-2.0206666666666666</v>
      </c>
      <c r="P63" s="232"/>
      <c r="Q63" s="205"/>
      <c r="R63" s="231"/>
      <c r="S63" s="214">
        <v>9</v>
      </c>
      <c r="T63" s="220">
        <f t="shared" si="40"/>
        <v>0</v>
      </c>
      <c r="U63" s="220">
        <f t="shared" si="41"/>
        <v>0</v>
      </c>
      <c r="V63" s="221" t="e">
        <f t="shared" si="42"/>
        <v>#DIV/0!</v>
      </c>
      <c r="BY63" s="47">
        <f t="shared" ref="BY63:CD63" si="84">IFERROR(INDEX($CH$8:$CL$65,$CG50,BY$20),".")</f>
        <v>-1.5</v>
      </c>
      <c r="BZ63" s="47">
        <f t="shared" si="84"/>
        <v>-2.0206666666666666</v>
      </c>
      <c r="CA63" s="47">
        <f t="shared" si="84"/>
        <v>3.0309999999999997</v>
      </c>
      <c r="CB63" s="47">
        <f t="shared" si="84"/>
        <v>2.25</v>
      </c>
      <c r="CC63" s="47">
        <f t="shared" si="84"/>
        <v>4.0830937777777772</v>
      </c>
      <c r="CD63" t="str">
        <f t="shared" si="84"/>
        <v>.</v>
      </c>
      <c r="CE63" s="47">
        <f t="shared" si="66"/>
        <v>0</v>
      </c>
      <c r="CG63" s="59">
        <f t="shared" si="45"/>
        <v>56</v>
      </c>
      <c r="CH63" s="58">
        <f t="shared" si="46"/>
        <v>-1.5</v>
      </c>
      <c r="CI63" s="58">
        <f t="shared" si="47"/>
        <v>-2.0206666666666666</v>
      </c>
      <c r="CJ63" s="58">
        <f t="shared" si="48"/>
        <v>3.0309999999999997</v>
      </c>
      <c r="CK63" s="58">
        <f t="shared" si="49"/>
        <v>2.25</v>
      </c>
      <c r="CL63" s="58">
        <f t="shared" si="50"/>
        <v>4.0830937777777772</v>
      </c>
      <c r="CM63" s="57"/>
      <c r="CN63" s="56">
        <f t="shared" si="51"/>
        <v>0</v>
      </c>
      <c r="CO63" s="47">
        <f>CE76-(SUMPRODUCT(BY76:INDEX($BY76:$CC76,$BX$27),$BY$5:INDEX($BY$5:$CC$5,$BX$27))+IF($BX$28=6,INDEX($BY$5:$CD$5,$BX$27+1),0))</f>
        <v>0</v>
      </c>
    </row>
    <row r="64" spans="2:93" x14ac:dyDescent="0.25"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198">
        <f t="shared" si="7"/>
        <v>58</v>
      </c>
      <c r="N64" s="239">
        <f t="shared" si="38"/>
        <v>-1.5</v>
      </c>
      <c r="O64" s="204">
        <f t="shared" si="39"/>
        <v>-2.0206666666666666</v>
      </c>
      <c r="P64" s="232"/>
      <c r="Q64" s="205"/>
      <c r="R64" s="231"/>
      <c r="S64" s="214">
        <v>9</v>
      </c>
      <c r="T64" s="220">
        <f t="shared" si="40"/>
        <v>0</v>
      </c>
      <c r="U64" s="220">
        <f t="shared" si="41"/>
        <v>0</v>
      </c>
      <c r="V64" s="221" t="e">
        <f t="shared" si="42"/>
        <v>#DIV/0!</v>
      </c>
      <c r="W64" s="32"/>
      <c r="X64" s="32"/>
      <c r="Y64" s="32"/>
      <c r="Z64" s="32"/>
      <c r="AA64" s="32"/>
      <c r="BY64" s="47">
        <f t="shared" ref="BY64:CD64" si="85">IFERROR(INDEX($CH$8:$CL$65,$CG51,BY$20),".")</f>
        <v>-1.5</v>
      </c>
      <c r="BZ64" s="47">
        <f t="shared" si="85"/>
        <v>-2.0206666666666666</v>
      </c>
      <c r="CA64" s="47">
        <f t="shared" si="85"/>
        <v>3.0309999999999997</v>
      </c>
      <c r="CB64" s="47">
        <f t="shared" si="85"/>
        <v>2.25</v>
      </c>
      <c r="CC64" s="47">
        <f t="shared" si="85"/>
        <v>4.0830937777777772</v>
      </c>
      <c r="CD64" t="str">
        <f t="shared" si="85"/>
        <v>.</v>
      </c>
      <c r="CE64" s="47">
        <f t="shared" si="66"/>
        <v>0</v>
      </c>
      <c r="CG64" s="59">
        <f t="shared" si="45"/>
        <v>57</v>
      </c>
      <c r="CH64" s="58">
        <f t="shared" si="46"/>
        <v>-1.5</v>
      </c>
      <c r="CI64" s="58">
        <f t="shared" si="47"/>
        <v>-2.0206666666666666</v>
      </c>
      <c r="CJ64" s="58">
        <f t="shared" si="48"/>
        <v>3.0309999999999997</v>
      </c>
      <c r="CK64" s="58">
        <f t="shared" si="49"/>
        <v>2.25</v>
      </c>
      <c r="CL64" s="58">
        <f t="shared" si="50"/>
        <v>4.0830937777777772</v>
      </c>
      <c r="CM64" s="57"/>
      <c r="CN64" s="56">
        <f t="shared" si="51"/>
        <v>0</v>
      </c>
      <c r="CO64" s="47">
        <f>CE77-(SUMPRODUCT(BY77:INDEX($BY77:$CC77,$BX$27),$BY$5:INDEX($BY$5:$CC$5,$BX$27))+IF($BX$28=6,INDEX($BY$5:$CD$5,$BX$27+1),0))</f>
        <v>0</v>
      </c>
    </row>
    <row r="65" spans="1:93" x14ac:dyDescent="0.25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198">
        <f t="shared" si="7"/>
        <v>59</v>
      </c>
      <c r="N65" s="239">
        <f t="shared" si="38"/>
        <v>-1.5</v>
      </c>
      <c r="O65" s="204">
        <f t="shared" si="39"/>
        <v>-2.0206666666666666</v>
      </c>
      <c r="P65" s="232"/>
      <c r="Q65" s="205"/>
      <c r="R65" s="231"/>
      <c r="S65" s="214">
        <v>9</v>
      </c>
      <c r="T65" s="220">
        <f t="shared" si="40"/>
        <v>0</v>
      </c>
      <c r="U65" s="220">
        <f t="shared" si="41"/>
        <v>0</v>
      </c>
      <c r="V65" s="221" t="e">
        <f t="shared" si="42"/>
        <v>#DIV/0!</v>
      </c>
      <c r="W65" s="32"/>
      <c r="X65" s="32"/>
      <c r="Y65" s="32"/>
      <c r="Z65" s="32"/>
      <c r="AA65" s="32"/>
      <c r="BY65" s="47">
        <f t="shared" ref="BY65:CD65" si="86">IFERROR(INDEX($CH$8:$CL$65,$CG52,BY$20),".")</f>
        <v>-1.5</v>
      </c>
      <c r="BZ65" s="47">
        <f t="shared" si="86"/>
        <v>-2.0206666666666666</v>
      </c>
      <c r="CA65" s="47">
        <f t="shared" si="86"/>
        <v>3.0309999999999997</v>
      </c>
      <c r="CB65" s="47">
        <f t="shared" si="86"/>
        <v>2.25</v>
      </c>
      <c r="CC65" s="47">
        <f t="shared" si="86"/>
        <v>4.0830937777777772</v>
      </c>
      <c r="CD65" t="str">
        <f t="shared" si="86"/>
        <v>.</v>
      </c>
      <c r="CE65" s="47">
        <f t="shared" si="66"/>
        <v>0</v>
      </c>
      <c r="CG65" s="274">
        <f t="shared" si="45"/>
        <v>58</v>
      </c>
      <c r="CH65" s="275">
        <f t="shared" si="46"/>
        <v>-1.5</v>
      </c>
      <c r="CI65" s="275">
        <f t="shared" si="47"/>
        <v>-2.0206666666666666</v>
      </c>
      <c r="CJ65" s="275">
        <f t="shared" si="48"/>
        <v>3.0309999999999997</v>
      </c>
      <c r="CK65" s="275">
        <f t="shared" si="49"/>
        <v>2.25</v>
      </c>
      <c r="CL65" s="275">
        <f t="shared" si="50"/>
        <v>4.0830937777777772</v>
      </c>
      <c r="CM65" s="57"/>
      <c r="CN65" s="56">
        <f t="shared" si="51"/>
        <v>0</v>
      </c>
      <c r="CO65" s="47">
        <f>CE78-(SUMPRODUCT(BY78:INDEX($BY78:$CC78,$BX$27),$BY$5:INDEX($BY$5:$CC$5,$BX$27))+IF($BX$28=6,INDEX($BY$5:$CD$5,$BX$27+1),0))</f>
        <v>0</v>
      </c>
    </row>
    <row r="66" spans="1:93" x14ac:dyDescent="0.25"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198">
        <f t="shared" si="7"/>
        <v>60</v>
      </c>
      <c r="N66" s="239">
        <f t="shared" si="38"/>
        <v>-1.5</v>
      </c>
      <c r="O66" s="204">
        <f t="shared" si="39"/>
        <v>-2.0206666666666666</v>
      </c>
      <c r="P66" s="232"/>
      <c r="Q66" s="205"/>
      <c r="R66" s="231"/>
      <c r="S66" s="214">
        <v>9</v>
      </c>
      <c r="T66" s="220">
        <f t="shared" si="40"/>
        <v>0</v>
      </c>
      <c r="U66" s="220">
        <f t="shared" si="41"/>
        <v>0</v>
      </c>
      <c r="V66" s="221" t="e">
        <f t="shared" si="42"/>
        <v>#DIV/0!</v>
      </c>
      <c r="W66" s="32"/>
      <c r="X66" s="32"/>
      <c r="Y66" s="32"/>
      <c r="Z66" s="32"/>
      <c r="AA66" s="32"/>
      <c r="BY66" s="47">
        <f t="shared" ref="BY66:CD66" si="87">IFERROR(INDEX($CH$8:$CL$65,$CG53,BY$20),".")</f>
        <v>-1.5</v>
      </c>
      <c r="BZ66" s="47">
        <f t="shared" si="87"/>
        <v>-2.0206666666666666</v>
      </c>
      <c r="CA66" s="47">
        <f t="shared" si="87"/>
        <v>3.0309999999999997</v>
      </c>
      <c r="CB66" s="47">
        <f t="shared" si="87"/>
        <v>2.25</v>
      </c>
      <c r="CC66" s="47">
        <f t="shared" si="87"/>
        <v>4.0830937777777772</v>
      </c>
      <c r="CD66" t="str">
        <f t="shared" si="87"/>
        <v>.</v>
      </c>
      <c r="CE66" s="47">
        <f t="shared" si="66"/>
        <v>0</v>
      </c>
      <c r="CG66" s="276"/>
      <c r="CH66" s="277"/>
      <c r="CI66" s="277"/>
      <c r="CJ66" s="277"/>
      <c r="CK66" s="277"/>
      <c r="CL66" s="277"/>
      <c r="CM66" s="278"/>
      <c r="CN66" s="279"/>
      <c r="CO66" s="279"/>
    </row>
    <row r="67" spans="1:93" x14ac:dyDescent="0.25"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198">
        <f t="shared" si="7"/>
        <v>61</v>
      </c>
      <c r="N67" s="239">
        <f t="shared" si="38"/>
        <v>-1.5</v>
      </c>
      <c r="O67" s="204">
        <f t="shared" si="39"/>
        <v>-2.0206666666666666</v>
      </c>
      <c r="P67" s="232"/>
      <c r="Q67" s="205"/>
      <c r="R67" s="231"/>
      <c r="S67" s="214">
        <v>9</v>
      </c>
      <c r="T67" s="220">
        <f t="shared" si="40"/>
        <v>0</v>
      </c>
      <c r="U67" s="220">
        <f t="shared" si="41"/>
        <v>0</v>
      </c>
      <c r="V67" s="221" t="e">
        <f t="shared" si="42"/>
        <v>#DIV/0!</v>
      </c>
      <c r="W67" s="32"/>
      <c r="X67" s="32"/>
      <c r="Y67" s="32"/>
      <c r="Z67" s="32"/>
      <c r="AA67" s="32"/>
      <c r="BY67" s="47">
        <f t="shared" ref="BY67:CD67" si="88">IFERROR(INDEX($CH$8:$CL$65,$CG54,BY$20),".")</f>
        <v>-1.5</v>
      </c>
      <c r="BZ67" s="47">
        <f t="shared" si="88"/>
        <v>-2.0206666666666666</v>
      </c>
      <c r="CA67" s="47">
        <f t="shared" si="88"/>
        <v>3.0309999999999997</v>
      </c>
      <c r="CB67" s="47">
        <f t="shared" si="88"/>
        <v>2.25</v>
      </c>
      <c r="CC67" s="47">
        <f t="shared" si="88"/>
        <v>4.0830937777777772</v>
      </c>
      <c r="CD67" t="str">
        <f t="shared" si="88"/>
        <v>.</v>
      </c>
      <c r="CE67" s="47">
        <f t="shared" si="66"/>
        <v>0</v>
      </c>
      <c r="CG67" s="41"/>
      <c r="CH67" s="49"/>
      <c r="CI67" s="49"/>
      <c r="CJ67" s="49"/>
      <c r="CK67" s="49"/>
      <c r="CL67" s="49"/>
      <c r="CM67" s="57"/>
      <c r="CN67" s="47"/>
      <c r="CO67" s="47"/>
    </row>
    <row r="68" spans="1:93" x14ac:dyDescent="0.25"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198">
        <f t="shared" si="7"/>
        <v>62</v>
      </c>
      <c r="N68" s="239">
        <f t="shared" si="38"/>
        <v>-1.5</v>
      </c>
      <c r="O68" s="204">
        <f t="shared" si="39"/>
        <v>-2.0206666666666666</v>
      </c>
      <c r="P68" s="232"/>
      <c r="Q68" s="205"/>
      <c r="R68" s="231"/>
      <c r="S68" s="214">
        <v>9</v>
      </c>
      <c r="T68" s="220">
        <f t="shared" si="40"/>
        <v>0</v>
      </c>
      <c r="U68" s="220">
        <f t="shared" si="41"/>
        <v>0</v>
      </c>
      <c r="V68" s="221" t="e">
        <f t="shared" si="42"/>
        <v>#DIV/0!</v>
      </c>
      <c r="W68" s="32"/>
      <c r="X68" s="32"/>
      <c r="Y68" s="32"/>
      <c r="Z68" s="32"/>
      <c r="AA68" s="32"/>
      <c r="BY68" s="47">
        <f t="shared" ref="BY68:CD68" si="89">IFERROR(INDEX($CH$8:$CL$65,$CG55,BY$20),".")</f>
        <v>-1.5</v>
      </c>
      <c r="BZ68" s="47">
        <f t="shared" si="89"/>
        <v>-2.0206666666666666</v>
      </c>
      <c r="CA68" s="47">
        <f t="shared" si="89"/>
        <v>3.0309999999999997</v>
      </c>
      <c r="CB68" s="47">
        <f t="shared" si="89"/>
        <v>2.25</v>
      </c>
      <c r="CC68" s="47">
        <f t="shared" si="89"/>
        <v>4.0830937777777772</v>
      </c>
      <c r="CD68" t="str">
        <f t="shared" si="89"/>
        <v>.</v>
      </c>
      <c r="CE68" s="47">
        <f t="shared" si="66"/>
        <v>0</v>
      </c>
      <c r="CG68" s="41"/>
      <c r="CH68" s="49"/>
      <c r="CI68" s="49"/>
      <c r="CJ68" s="49"/>
      <c r="CK68" s="49"/>
      <c r="CL68" s="49"/>
      <c r="CM68" s="57"/>
      <c r="CN68" s="47"/>
      <c r="CO68" s="47"/>
    </row>
    <row r="69" spans="1:93" x14ac:dyDescent="0.25">
      <c r="M69" s="198">
        <f t="shared" si="7"/>
        <v>63</v>
      </c>
      <c r="N69" s="239">
        <f t="shared" si="38"/>
        <v>-1.5</v>
      </c>
      <c r="O69" s="204">
        <f t="shared" si="39"/>
        <v>-2.0206666666666666</v>
      </c>
      <c r="P69" s="232"/>
      <c r="Q69" s="205"/>
      <c r="R69" s="231"/>
      <c r="S69" s="214">
        <v>9</v>
      </c>
      <c r="T69" s="220">
        <f t="shared" si="40"/>
        <v>0</v>
      </c>
      <c r="U69" s="220">
        <f t="shared" si="41"/>
        <v>0</v>
      </c>
      <c r="V69" s="221" t="e">
        <f t="shared" si="42"/>
        <v>#DIV/0!</v>
      </c>
      <c r="BY69" s="47">
        <f t="shared" ref="BY69:CD69" si="90">IFERROR(INDEX($CH$8:$CL$65,$CG56,BY$20),".")</f>
        <v>-1.5</v>
      </c>
      <c r="BZ69" s="47">
        <f t="shared" si="90"/>
        <v>-2.0206666666666666</v>
      </c>
      <c r="CA69" s="47">
        <f t="shared" si="90"/>
        <v>3.0309999999999997</v>
      </c>
      <c r="CB69" s="47">
        <f t="shared" si="90"/>
        <v>2.25</v>
      </c>
      <c r="CC69" s="47">
        <f t="shared" si="90"/>
        <v>4.0830937777777772</v>
      </c>
      <c r="CD69" t="str">
        <f t="shared" si="90"/>
        <v>.</v>
      </c>
      <c r="CE69" s="47">
        <f t="shared" si="66"/>
        <v>0</v>
      </c>
    </row>
    <row r="70" spans="1:93" ht="15.75" thickBot="1" x14ac:dyDescent="0.3">
      <c r="M70" s="198">
        <f t="shared" si="7"/>
        <v>64</v>
      </c>
      <c r="N70" s="239">
        <f t="shared" si="38"/>
        <v>-1.5</v>
      </c>
      <c r="O70" s="204">
        <f t="shared" si="39"/>
        <v>-2.0206666666666666</v>
      </c>
      <c r="P70" s="232"/>
      <c r="Q70" s="205"/>
      <c r="R70" s="231"/>
      <c r="S70" s="214">
        <v>9</v>
      </c>
      <c r="T70" s="220">
        <f t="shared" si="40"/>
        <v>0</v>
      </c>
      <c r="U70" s="220">
        <f t="shared" si="41"/>
        <v>0</v>
      </c>
      <c r="V70" s="221" t="e">
        <f t="shared" si="42"/>
        <v>#DIV/0!</v>
      </c>
      <c r="BY70" s="47">
        <f t="shared" ref="BY70:CD70" si="91">IFERROR(INDEX($CH$8:$CL$65,$CG57,BY$20),".")</f>
        <v>-1.5</v>
      </c>
      <c r="BZ70" s="47">
        <f t="shared" si="91"/>
        <v>-2.0206666666666666</v>
      </c>
      <c r="CA70" s="47">
        <f t="shared" si="91"/>
        <v>3.0309999999999997</v>
      </c>
      <c r="CB70" s="47">
        <f t="shared" si="91"/>
        <v>2.25</v>
      </c>
      <c r="CC70" s="47">
        <f t="shared" si="91"/>
        <v>4.0830937777777772</v>
      </c>
      <c r="CD70" t="str">
        <f t="shared" si="91"/>
        <v>.</v>
      </c>
      <c r="CE70" s="47">
        <f t="shared" si="66"/>
        <v>0</v>
      </c>
    </row>
    <row r="71" spans="1:93" x14ac:dyDescent="0.25">
      <c r="B71" s="40"/>
      <c r="C71" s="39" t="s">
        <v>12</v>
      </c>
      <c r="D71" s="39" t="s">
        <v>11</v>
      </c>
      <c r="E71" s="39" t="s">
        <v>10</v>
      </c>
      <c r="F71" s="39" t="s">
        <v>2</v>
      </c>
      <c r="G71" s="39" t="s">
        <v>0</v>
      </c>
      <c r="H71" s="38" t="s">
        <v>9</v>
      </c>
      <c r="I71" s="26"/>
      <c r="J71" s="26"/>
      <c r="K71" s="26"/>
      <c r="L71" s="26"/>
      <c r="M71" s="198">
        <f t="shared" si="7"/>
        <v>65</v>
      </c>
      <c r="N71" s="239">
        <f t="shared" si="38"/>
        <v>-1.5</v>
      </c>
      <c r="O71" s="204">
        <f t="shared" si="39"/>
        <v>-2.0206666666666666</v>
      </c>
      <c r="P71" s="232"/>
      <c r="Q71" s="205"/>
      <c r="R71" s="231"/>
      <c r="S71" s="214">
        <v>9</v>
      </c>
      <c r="T71" s="220">
        <f t="shared" si="40"/>
        <v>0</v>
      </c>
      <c r="U71" s="220">
        <f t="shared" si="41"/>
        <v>0</v>
      </c>
      <c r="V71" s="221" t="e">
        <f t="shared" si="42"/>
        <v>#DIV/0!</v>
      </c>
      <c r="W71" s="26"/>
      <c r="X71" s="26"/>
      <c r="Y71" s="26"/>
      <c r="Z71" s="26"/>
      <c r="BY71" s="47">
        <f t="shared" ref="BY71:CD71" si="92">IFERROR(INDEX($CH$8:$CL$65,$CG58,BY$20),".")</f>
        <v>-1.5</v>
      </c>
      <c r="BZ71" s="47">
        <f t="shared" si="92"/>
        <v>-2.0206666666666666</v>
      </c>
      <c r="CA71" s="47">
        <f t="shared" si="92"/>
        <v>3.0309999999999997</v>
      </c>
      <c r="CB71" s="47">
        <f t="shared" si="92"/>
        <v>2.25</v>
      </c>
      <c r="CC71" s="47">
        <f t="shared" si="92"/>
        <v>4.0830937777777772</v>
      </c>
      <c r="CD71" t="str">
        <f t="shared" si="92"/>
        <v>.</v>
      </c>
      <c r="CE71" s="47">
        <f t="shared" si="66"/>
        <v>0</v>
      </c>
    </row>
    <row r="72" spans="1:93" x14ac:dyDescent="0.25">
      <c r="B72" s="37" t="s">
        <v>8</v>
      </c>
      <c r="C72" s="26">
        <f t="shared" ref="C72:H72" si="93">IFERROR(MATCH(C$71,$BY$7:$CD$7,0),0)</f>
        <v>1</v>
      </c>
      <c r="D72" s="26">
        <f t="shared" si="93"/>
        <v>2</v>
      </c>
      <c r="E72" s="26">
        <f t="shared" si="93"/>
        <v>3</v>
      </c>
      <c r="F72" s="26">
        <f t="shared" si="93"/>
        <v>4</v>
      </c>
      <c r="G72" s="26">
        <f t="shared" si="93"/>
        <v>5</v>
      </c>
      <c r="H72" s="36">
        <f t="shared" si="93"/>
        <v>6</v>
      </c>
      <c r="I72" s="26"/>
      <c r="J72" s="26"/>
      <c r="K72" s="26"/>
      <c r="L72" s="26"/>
      <c r="M72" s="198">
        <f t="shared" ref="M72:M86" si="94">M71+1</f>
        <v>66</v>
      </c>
      <c r="N72" s="239">
        <f t="shared" si="38"/>
        <v>-1.5</v>
      </c>
      <c r="O72" s="204">
        <f t="shared" si="39"/>
        <v>-2.0206666666666666</v>
      </c>
      <c r="P72" s="232"/>
      <c r="Q72" s="205"/>
      <c r="R72" s="231"/>
      <c r="S72" s="214">
        <v>9</v>
      </c>
      <c r="T72" s="220">
        <f t="shared" si="40"/>
        <v>0</v>
      </c>
      <c r="U72" s="220">
        <f t="shared" si="41"/>
        <v>0</v>
      </c>
      <c r="V72" s="221" t="e">
        <f t="shared" si="42"/>
        <v>#DIV/0!</v>
      </c>
      <c r="W72" s="26"/>
      <c r="X72" s="26"/>
      <c r="Y72" s="26"/>
      <c r="Z72" s="26"/>
      <c r="BY72" s="47">
        <f t="shared" ref="BY72:CD72" si="95">IFERROR(INDEX($CH$8:$CL$65,$CG59,BY$20),".")</f>
        <v>-1.5</v>
      </c>
      <c r="BZ72" s="47">
        <f t="shared" si="95"/>
        <v>-2.0206666666666666</v>
      </c>
      <c r="CA72" s="47">
        <f t="shared" si="95"/>
        <v>3.0309999999999997</v>
      </c>
      <c r="CB72" s="47">
        <f t="shared" si="95"/>
        <v>2.25</v>
      </c>
      <c r="CC72" s="47">
        <f t="shared" si="95"/>
        <v>4.0830937777777772</v>
      </c>
      <c r="CD72" t="str">
        <f t="shared" si="95"/>
        <v>.</v>
      </c>
      <c r="CE72" s="47">
        <f t="shared" si="66"/>
        <v>0</v>
      </c>
    </row>
    <row r="73" spans="1:93" x14ac:dyDescent="0.25">
      <c r="B73" s="37" t="s">
        <v>7</v>
      </c>
      <c r="C73" s="26" t="str">
        <f t="shared" ref="C73:H73" si="96">IFERROR(INDEX($BY$7:$CD$7,1,C72),".")</f>
        <v>B^2</v>
      </c>
      <c r="D73" s="26" t="str">
        <f t="shared" si="96"/>
        <v>A^2</v>
      </c>
      <c r="E73" s="26" t="str">
        <f t="shared" si="96"/>
        <v xml:space="preserve"> A*B</v>
      </c>
      <c r="F73" s="26" t="str">
        <f t="shared" si="96"/>
        <v>B</v>
      </c>
      <c r="G73" s="26" t="str">
        <f t="shared" si="96"/>
        <v>A</v>
      </c>
      <c r="H73" s="36" t="str">
        <f t="shared" si="96"/>
        <v>CONSTANTE</v>
      </c>
      <c r="I73" s="26"/>
      <c r="J73" s="26"/>
      <c r="K73" s="26"/>
      <c r="L73" s="26"/>
      <c r="M73" s="198">
        <f t="shared" si="94"/>
        <v>67</v>
      </c>
      <c r="N73" s="239">
        <f t="shared" si="38"/>
        <v>-1.5</v>
      </c>
      <c r="O73" s="204">
        <f t="shared" si="39"/>
        <v>-2.0206666666666666</v>
      </c>
      <c r="P73" s="232"/>
      <c r="Q73" s="205"/>
      <c r="R73" s="231"/>
      <c r="S73" s="214">
        <v>9</v>
      </c>
      <c r="T73" s="220">
        <f t="shared" si="40"/>
        <v>0</v>
      </c>
      <c r="U73" s="220">
        <f t="shared" si="41"/>
        <v>0</v>
      </c>
      <c r="V73" s="221" t="e">
        <f t="shared" si="42"/>
        <v>#DIV/0!</v>
      </c>
      <c r="W73" s="26"/>
      <c r="X73" s="26"/>
      <c r="Y73" s="26"/>
      <c r="Z73" s="26"/>
      <c r="BY73" s="47">
        <f t="shared" ref="BY73:CD73" si="97">IFERROR(INDEX($CH$8:$CL$65,$CG60,BY$20),".")</f>
        <v>-1.5</v>
      </c>
      <c r="BZ73" s="47">
        <f t="shared" si="97"/>
        <v>-2.0206666666666666</v>
      </c>
      <c r="CA73" s="47">
        <f t="shared" si="97"/>
        <v>3.0309999999999997</v>
      </c>
      <c r="CB73" s="47">
        <f t="shared" si="97"/>
        <v>2.25</v>
      </c>
      <c r="CC73" s="47">
        <f t="shared" si="97"/>
        <v>4.0830937777777772</v>
      </c>
      <c r="CD73" t="str">
        <f t="shared" si="97"/>
        <v>.</v>
      </c>
      <c r="CE73" s="47">
        <f t="shared" si="66"/>
        <v>0</v>
      </c>
    </row>
    <row r="74" spans="1:93" ht="15.75" thickBot="1" x14ac:dyDescent="0.3">
      <c r="B74" s="35" t="s">
        <v>6</v>
      </c>
      <c r="C74" s="34">
        <f t="shared" ref="C74:H74" si="98">IFERROR(INDEX($BY$8:$CD$8,1,C72),0)</f>
        <v>0</v>
      </c>
      <c r="D74" s="34">
        <f t="shared" si="98"/>
        <v>0</v>
      </c>
      <c r="E74" s="34">
        <f t="shared" si="98"/>
        <v>0</v>
      </c>
      <c r="F74" s="34">
        <f t="shared" si="98"/>
        <v>0</v>
      </c>
      <c r="G74" s="34">
        <f t="shared" si="98"/>
        <v>0</v>
      </c>
      <c r="H74" s="33">
        <f t="shared" si="98"/>
        <v>0</v>
      </c>
      <c r="I74" s="11"/>
      <c r="J74" s="11"/>
      <c r="K74" s="11"/>
      <c r="L74" s="11"/>
      <c r="M74" s="45">
        <f t="shared" si="94"/>
        <v>68</v>
      </c>
      <c r="N74" s="238">
        <f t="shared" si="38"/>
        <v>-1.5</v>
      </c>
      <c r="O74" s="203">
        <f t="shared" si="39"/>
        <v>-2.0206666666666666</v>
      </c>
      <c r="P74" s="227"/>
      <c r="Q74" s="43"/>
      <c r="R74" s="231"/>
      <c r="S74" s="215">
        <v>9</v>
      </c>
      <c r="T74" s="220">
        <f t="shared" si="40"/>
        <v>0</v>
      </c>
      <c r="U74" s="220">
        <f t="shared" si="41"/>
        <v>0</v>
      </c>
      <c r="V74" s="221" t="e">
        <f t="shared" si="42"/>
        <v>#DIV/0!</v>
      </c>
      <c r="W74" s="11"/>
      <c r="X74" s="11"/>
      <c r="Y74" s="11"/>
      <c r="Z74" s="26"/>
      <c r="BY74" s="47">
        <f t="shared" ref="BY74:CD74" si="99">IFERROR(INDEX($CH$8:$CL$65,$CG61,BY$20),".")</f>
        <v>-1.5</v>
      </c>
      <c r="BZ74" s="47">
        <f t="shared" si="99"/>
        <v>-2.0206666666666666</v>
      </c>
      <c r="CA74" s="47">
        <f t="shared" si="99"/>
        <v>3.0309999999999997</v>
      </c>
      <c r="CB74" s="47">
        <f t="shared" si="99"/>
        <v>2.25</v>
      </c>
      <c r="CC74" s="47">
        <f t="shared" si="99"/>
        <v>4.0830937777777772</v>
      </c>
      <c r="CD74" t="str">
        <f t="shared" si="99"/>
        <v>.</v>
      </c>
      <c r="CE74" s="47">
        <f t="shared" si="66"/>
        <v>0</v>
      </c>
    </row>
    <row r="75" spans="1:93" x14ac:dyDescent="0.25">
      <c r="M75" s="41"/>
      <c r="N75" s="13"/>
      <c r="O75" s="139"/>
      <c r="P75" s="172"/>
      <c r="Q75" s="172"/>
      <c r="R75" s="172"/>
      <c r="S75" s="273"/>
      <c r="T75" s="46"/>
      <c r="U75" s="46"/>
      <c r="V75" s="172"/>
      <c r="BY75" s="47">
        <f t="shared" ref="BY75:CD75" si="100">IFERROR(INDEX($CH$8:$CL$65,$CG62,BY$20),".")</f>
        <v>-1.5</v>
      </c>
      <c r="BZ75" s="47">
        <f t="shared" si="100"/>
        <v>-2.0206666666666666</v>
      </c>
      <c r="CA75" s="47">
        <f t="shared" si="100"/>
        <v>3.0309999999999997</v>
      </c>
      <c r="CB75" s="47">
        <f t="shared" si="100"/>
        <v>2.25</v>
      </c>
      <c r="CC75" s="47">
        <f t="shared" si="100"/>
        <v>4.0830937777777772</v>
      </c>
      <c r="CD75" t="str">
        <f t="shared" si="100"/>
        <v>.</v>
      </c>
      <c r="CE75" s="47">
        <f t="shared" si="66"/>
        <v>0</v>
      </c>
    </row>
    <row r="76" spans="1:93" x14ac:dyDescent="0.25">
      <c r="M76" s="41"/>
      <c r="N76" s="13"/>
      <c r="O76" s="139"/>
      <c r="P76" s="172"/>
      <c r="Q76" s="172"/>
      <c r="R76" s="172"/>
      <c r="S76" s="273"/>
      <c r="T76" s="46"/>
      <c r="U76" s="46"/>
      <c r="V76" s="172"/>
      <c r="BY76" s="47">
        <f t="shared" ref="BY76:CD76" si="101">IFERROR(INDEX($CH$8:$CL$65,$CG63,BY$20),".")</f>
        <v>-1.5</v>
      </c>
      <c r="BZ76" s="47">
        <f t="shared" si="101"/>
        <v>-2.0206666666666666</v>
      </c>
      <c r="CA76" s="47">
        <f t="shared" si="101"/>
        <v>3.0309999999999997</v>
      </c>
      <c r="CB76" s="47">
        <f t="shared" si="101"/>
        <v>2.25</v>
      </c>
      <c r="CC76" s="47">
        <f t="shared" si="101"/>
        <v>4.0830937777777772</v>
      </c>
      <c r="CD76" t="str">
        <f t="shared" si="101"/>
        <v>.</v>
      </c>
      <c r="CE76" s="47">
        <f t="shared" si="66"/>
        <v>0</v>
      </c>
    </row>
    <row r="77" spans="1:93" x14ac:dyDescent="0.25">
      <c r="B77" t="str">
        <f>"Code A max: "&amp;C3</f>
        <v>Code A max: A</v>
      </c>
      <c r="D77" s="2">
        <f>[1]!dic_interpolado(D$84:D$299,$C$84:$C$299,D$78)</f>
        <v>-1</v>
      </c>
      <c r="E77" s="2">
        <f>[1]!dic_interpolado(E$84:E$299,$C$84:$C$299,E$78)</f>
        <v>-1</v>
      </c>
      <c r="F77" s="2">
        <f>[1]!dic_interpolado(F$84:F$299,$C$84:$C$299,F$78)</f>
        <v>-1</v>
      </c>
      <c r="G77" s="2">
        <f>[1]!dic_interpolado(G$84:G$299,$C$84:$C$299,G$78)</f>
        <v>-1</v>
      </c>
      <c r="H77" s="2">
        <f>[1]!dic_interpolado(H$84:H$299,$C$84:$C$299,H$78)</f>
        <v>-1</v>
      </c>
      <c r="I77" s="2">
        <f>[1]!dic_interpolado(I$84:I$299,$C$84:$C$299,I$78)</f>
        <v>-1</v>
      </c>
      <c r="J77" s="2">
        <f>[1]!dic_interpolado(J$84:J$299,$C$84:$C$299,J$78)</f>
        <v>-1</v>
      </c>
      <c r="K77" s="2">
        <f>[1]!dic_interpolado(K$84:K$299,$C$84:$C$299,K$78)</f>
        <v>-1</v>
      </c>
      <c r="L77" s="2">
        <f>[1]!dic_interpolado(L$84:L$299,$C$84:$C$299,L$78)</f>
        <v>-1</v>
      </c>
      <c r="M77" s="2">
        <f>[1]!dic_interpolado(M$84:M$299,$C$84:$C$299,M$78)</f>
        <v>-1</v>
      </c>
      <c r="N77" s="2">
        <f>[1]!dic_interpolado(N$84:N$299,$C$84:$C$299,N$78)</f>
        <v>-1</v>
      </c>
      <c r="O77" s="2">
        <f>[1]!dic_interpolado(O$84:O$299,$C$84:$C$299,O$78)</f>
        <v>-1</v>
      </c>
      <c r="P77" s="2">
        <f>[1]!dic_interpolado(P$84:P$299,$C$84:$C$299,P$78)</f>
        <v>-1</v>
      </c>
      <c r="Q77" s="2">
        <f>[1]!dic_interpolado(Q$84:Q$299,$C$84:$C$299,Q$78)</f>
        <v>-1</v>
      </c>
      <c r="R77" s="2">
        <f>[1]!dic_interpolado(R$84:R$299,$C$84:$C$299,R$78)</f>
        <v>-1</v>
      </c>
      <c r="S77" s="2">
        <f>[1]!dic_interpolado(S$84:S$299,$C$84:$C$299,S$78)</f>
        <v>-1</v>
      </c>
      <c r="T77" s="2">
        <f>[1]!dic_interpolado(T$84:T$299,$C$84:$C$299,T$78)</f>
        <v>-1</v>
      </c>
      <c r="U77" s="2">
        <f>[1]!dic_interpolado(U$84:U$299,$C$84:$C$299,U$78)</f>
        <v>-1</v>
      </c>
      <c r="V77" s="2">
        <f>[1]!dic_interpolado(V$84:V$299,$C$84:$C$299,V$78)</f>
        <v>-1</v>
      </c>
      <c r="W77" s="2">
        <f>[1]!dic_interpolado(W$84:W$299,$C$84:$C$299,W$78)</f>
        <v>-1</v>
      </c>
      <c r="X77" s="2">
        <f>[1]!dic_interpolado(X$84:X$299,$C$84:$C$299,X$78)</f>
        <v>-1</v>
      </c>
      <c r="Y77" s="2">
        <f>[1]!dic_interpolado(Y$84:Y$299,$C$84:$C$299,Y$78)</f>
        <v>-1</v>
      </c>
      <c r="Z77" s="2">
        <f>[1]!dic_interpolado(Z$84:Z$299,$C$84:$C$299,Z$78)</f>
        <v>-1</v>
      </c>
      <c r="AA77" s="2">
        <f>[1]!dic_interpolado(AA$84:AA$299,$C$84:$C$299,AA$78)</f>
        <v>-1</v>
      </c>
      <c r="AB77" s="2">
        <f>[1]!dic_interpolado(AB$84:AB$299,$C$84:$C$299,AB$78)</f>
        <v>-1</v>
      </c>
      <c r="AC77" s="2">
        <f>[1]!dic_interpolado(AC$84:AC$299,$C$84:$C$299,AC$78)</f>
        <v>-1</v>
      </c>
      <c r="AD77" s="2">
        <f>[1]!dic_interpolado(AD$84:AD$299,$C$84:$C$299,AD$78)</f>
        <v>-1</v>
      </c>
      <c r="AE77" s="2">
        <f>[1]!dic_interpolado(AE$84:AE$299,$C$84:$C$299,AE$78)</f>
        <v>-1</v>
      </c>
      <c r="AF77" s="2">
        <f>[1]!dic_interpolado(AF$84:AF$299,$C$84:$C$299,AF$78)</f>
        <v>-1</v>
      </c>
      <c r="AG77" s="2">
        <f>[1]!dic_interpolado(AG$84:AG$299,$C$84:$C$299,AG$78)</f>
        <v>-1</v>
      </c>
      <c r="AH77" s="2">
        <f>[1]!dic_interpolado(AH$84:AH$299,$C$84:$C$299,AH$78)</f>
        <v>-1</v>
      </c>
      <c r="AI77" s="2">
        <f>[1]!dic_interpolado(AI$84:AI$299,$C$84:$C$299,AI$78)</f>
        <v>-1</v>
      </c>
      <c r="AJ77" s="2">
        <f>[1]!dic_interpolado(AJ$84:AJ$299,$C$84:$C$299,AJ$78)</f>
        <v>-1</v>
      </c>
      <c r="AK77" s="2">
        <f>[1]!dic_interpolado(AK$84:AK$299,$C$84:$C$299,AK$78)</f>
        <v>-1</v>
      </c>
      <c r="AL77" s="2">
        <f>[1]!dic_interpolado(AL$84:AL$299,$C$84:$C$299,AL$78)</f>
        <v>-1</v>
      </c>
      <c r="AM77" s="2">
        <f>[1]!dic_interpolado(AM$84:AM$299,$C$84:$C$299,AM$78)</f>
        <v>-1</v>
      </c>
      <c r="AN77" s="2">
        <f>[1]!dic_interpolado(AN$84:AN$299,$C$84:$C$299,AN$78)</f>
        <v>-1</v>
      </c>
      <c r="BY77" s="47">
        <f t="shared" ref="BY77:CD77" si="102">IFERROR(INDEX($CH$8:$CL$65,$CG64,BY$20),".")</f>
        <v>-1.5</v>
      </c>
      <c r="BZ77" s="47">
        <f t="shared" si="102"/>
        <v>-2.0206666666666666</v>
      </c>
      <c r="CA77" s="47">
        <f t="shared" si="102"/>
        <v>3.0309999999999997</v>
      </c>
      <c r="CB77" s="47">
        <f t="shared" si="102"/>
        <v>2.25</v>
      </c>
      <c r="CC77" s="47">
        <f t="shared" si="102"/>
        <v>4.0830937777777772</v>
      </c>
      <c r="CD77" t="str">
        <f t="shared" si="102"/>
        <v>.</v>
      </c>
      <c r="CE77" s="47">
        <f t="shared" si="66"/>
        <v>0</v>
      </c>
    </row>
    <row r="78" spans="1:93" x14ac:dyDescent="0.25">
      <c r="A78" t="s">
        <v>5</v>
      </c>
      <c r="C78" s="32">
        <f>R2</f>
        <v>1</v>
      </c>
      <c r="D78" s="9">
        <f t="shared" ref="D78:G78" si="103">IF($C$78=1,MAX(D84:D299),MIN(D84:D299))</f>
        <v>0</v>
      </c>
      <c r="E78" s="9">
        <f t="shared" si="103"/>
        <v>0</v>
      </c>
      <c r="F78" s="9">
        <f t="shared" si="103"/>
        <v>0</v>
      </c>
      <c r="G78" s="9">
        <f t="shared" si="103"/>
        <v>0</v>
      </c>
      <c r="H78" s="9">
        <f t="shared" ref="H78:AG78" si="104">IF($C$78=1,MAX(H84:H299),MIN(H84:H299))</f>
        <v>0</v>
      </c>
      <c r="I78" s="9">
        <f t="shared" si="104"/>
        <v>0</v>
      </c>
      <c r="J78" s="9">
        <f t="shared" si="104"/>
        <v>0</v>
      </c>
      <c r="K78" s="9">
        <f t="shared" si="104"/>
        <v>0</v>
      </c>
      <c r="L78" s="9">
        <f t="shared" si="104"/>
        <v>0</v>
      </c>
      <c r="M78" s="9">
        <f t="shared" ref="M78:W78" si="105">IF($C$78=1,MAX(M84:M299),MIN(M84:M299))</f>
        <v>0</v>
      </c>
      <c r="N78" s="9">
        <f t="shared" si="105"/>
        <v>0</v>
      </c>
      <c r="O78" s="9">
        <f t="shared" si="105"/>
        <v>0</v>
      </c>
      <c r="P78" s="9">
        <f t="shared" si="105"/>
        <v>0</v>
      </c>
      <c r="Q78" s="9">
        <f t="shared" si="105"/>
        <v>0</v>
      </c>
      <c r="R78" s="9">
        <f t="shared" si="105"/>
        <v>0</v>
      </c>
      <c r="S78" s="9">
        <f t="shared" si="105"/>
        <v>0</v>
      </c>
      <c r="T78" s="9">
        <f t="shared" si="105"/>
        <v>0</v>
      </c>
      <c r="U78" s="9">
        <f t="shared" si="105"/>
        <v>0</v>
      </c>
      <c r="V78" s="9">
        <f t="shared" si="105"/>
        <v>0</v>
      </c>
      <c r="W78" s="9">
        <f t="shared" si="105"/>
        <v>0</v>
      </c>
      <c r="X78" s="9">
        <f t="shared" si="104"/>
        <v>0</v>
      </c>
      <c r="Y78" s="9">
        <f t="shared" si="104"/>
        <v>0</v>
      </c>
      <c r="Z78" s="9">
        <f t="shared" si="104"/>
        <v>0</v>
      </c>
      <c r="AA78" s="9">
        <f t="shared" si="104"/>
        <v>0</v>
      </c>
      <c r="AB78" s="9">
        <f t="shared" si="104"/>
        <v>0</v>
      </c>
      <c r="AC78" s="9">
        <f t="shared" si="104"/>
        <v>0</v>
      </c>
      <c r="AD78" s="9">
        <f t="shared" si="104"/>
        <v>0</v>
      </c>
      <c r="AE78" s="9">
        <f t="shared" si="104"/>
        <v>0</v>
      </c>
      <c r="AF78" s="9">
        <f t="shared" si="104"/>
        <v>0</v>
      </c>
      <c r="AG78" s="9">
        <f t="shared" si="104"/>
        <v>0</v>
      </c>
      <c r="AH78" s="9">
        <f t="shared" ref="AH78:AN78" si="106">IF($C$78=1,MAX(AH84:AH299),MIN(AH84:AH299))</f>
        <v>0</v>
      </c>
      <c r="AI78" s="9">
        <f t="shared" si="106"/>
        <v>0</v>
      </c>
      <c r="AJ78" s="9">
        <f t="shared" si="106"/>
        <v>0</v>
      </c>
      <c r="AK78" s="9">
        <f t="shared" si="106"/>
        <v>0</v>
      </c>
      <c r="AL78" s="9">
        <f t="shared" si="106"/>
        <v>0</v>
      </c>
      <c r="AM78" s="9">
        <f t="shared" si="106"/>
        <v>0</v>
      </c>
      <c r="AN78" s="9">
        <f t="shared" si="106"/>
        <v>0</v>
      </c>
      <c r="AO78">
        <f>IF($C$78=0,MAX(AO84:AO299),MIN(AO84:AO299))</f>
        <v>-1</v>
      </c>
      <c r="BY78" s="47">
        <f t="shared" ref="BY78:CD78" si="107">IFERROR(INDEX($CH$8:$CL$65,$CG65,BY$20),".")</f>
        <v>-1.5</v>
      </c>
      <c r="BZ78" s="47">
        <f t="shared" si="107"/>
        <v>-2.0206666666666666</v>
      </c>
      <c r="CA78" s="47">
        <f t="shared" si="107"/>
        <v>3.0309999999999997</v>
      </c>
      <c r="CB78" s="47">
        <f t="shared" si="107"/>
        <v>2.25</v>
      </c>
      <c r="CC78" s="47">
        <f t="shared" si="107"/>
        <v>4.0830937777777772</v>
      </c>
      <c r="CD78" t="str">
        <f t="shared" si="107"/>
        <v>.</v>
      </c>
      <c r="CE78" s="47">
        <f t="shared" si="66"/>
        <v>0</v>
      </c>
    </row>
    <row r="79" spans="1:93" x14ac:dyDescent="0.25">
      <c r="B79" t="str">
        <f>"Code B: " &amp;E3</f>
        <v>Code B: B</v>
      </c>
      <c r="D79" s="1">
        <f t="shared" ref="D79:G79" si="108">($F$4-$F$5)/($F$6-$F$7)*D83+AVERAGE($F$4:$F$5)</f>
        <v>20</v>
      </c>
      <c r="E79" s="1">
        <f t="shared" si="108"/>
        <v>19.111111111111111</v>
      </c>
      <c r="F79" s="1">
        <f t="shared" si="108"/>
        <v>18.666666666666668</v>
      </c>
      <c r="G79" s="1">
        <f t="shared" si="108"/>
        <v>18.222222222222221</v>
      </c>
      <c r="H79" s="1">
        <f t="shared" ref="H79:AG79" si="109">($F$4-$F$5)/($F$6-$F$7)*H83+AVERAGE($F$4:$F$5)</f>
        <v>17.777777777777779</v>
      </c>
      <c r="I79" s="1">
        <f t="shared" si="109"/>
        <v>17.333333333333332</v>
      </c>
      <c r="J79" s="1">
        <f t="shared" si="109"/>
        <v>16.888888888888889</v>
      </c>
      <c r="K79" s="1">
        <f t="shared" si="109"/>
        <v>16.444444444444443</v>
      </c>
      <c r="L79" s="1">
        <f t="shared" si="109"/>
        <v>16</v>
      </c>
      <c r="M79" s="1">
        <f t="shared" ref="M79:W79" si="110">($F$4-$F$5)/($F$6-$F$7)*M83+AVERAGE($F$4:$F$5)</f>
        <v>20</v>
      </c>
      <c r="N79" s="1">
        <f t="shared" si="110"/>
        <v>20</v>
      </c>
      <c r="O79" s="1">
        <f t="shared" si="110"/>
        <v>20</v>
      </c>
      <c r="P79" s="1">
        <f t="shared" si="110"/>
        <v>20</v>
      </c>
      <c r="Q79" s="1">
        <f t="shared" si="110"/>
        <v>20</v>
      </c>
      <c r="R79" s="1">
        <f t="shared" si="110"/>
        <v>20</v>
      </c>
      <c r="S79" s="1">
        <f t="shared" si="110"/>
        <v>20</v>
      </c>
      <c r="T79" s="1">
        <f t="shared" si="110"/>
        <v>20</v>
      </c>
      <c r="U79" s="1">
        <f t="shared" si="110"/>
        <v>20</v>
      </c>
      <c r="V79" s="1">
        <f t="shared" si="110"/>
        <v>20</v>
      </c>
      <c r="W79" s="1">
        <f t="shared" si="110"/>
        <v>11.111111111111111</v>
      </c>
      <c r="X79" s="1">
        <f t="shared" si="109"/>
        <v>10.666666666666666</v>
      </c>
      <c r="Y79" s="1">
        <f t="shared" si="109"/>
        <v>10.222222222222221</v>
      </c>
      <c r="Z79" s="1">
        <f t="shared" si="109"/>
        <v>9.7777777777777768</v>
      </c>
      <c r="AA79" s="1">
        <f t="shared" si="109"/>
        <v>9.3333333333333321</v>
      </c>
      <c r="AB79" s="1">
        <f t="shared" si="109"/>
        <v>8.8888888888888893</v>
      </c>
      <c r="AC79" s="1">
        <f t="shared" si="109"/>
        <v>8.4444444444444429</v>
      </c>
      <c r="AD79" s="1">
        <f t="shared" si="109"/>
        <v>8</v>
      </c>
      <c r="AE79" s="1">
        <f t="shared" si="109"/>
        <v>7.5555555555555562</v>
      </c>
      <c r="AF79" s="1">
        <f t="shared" si="109"/>
        <v>7.1111111111111107</v>
      </c>
      <c r="AG79" s="1">
        <f t="shared" si="109"/>
        <v>6.6666666666666661</v>
      </c>
      <c r="AH79" s="1">
        <f t="shared" ref="AH79:AN79" si="111">($F$4-$F$5)/($F$6-$F$7)*AH83+AVERAGE($F$4:$F$5)</f>
        <v>6.2222222222222205</v>
      </c>
      <c r="AI79" s="1">
        <f t="shared" si="111"/>
        <v>5.7777777777777786</v>
      </c>
      <c r="AJ79" s="1">
        <f t="shared" si="111"/>
        <v>5.3333333333333321</v>
      </c>
      <c r="AK79" s="1">
        <f t="shared" si="111"/>
        <v>4.8888888888888911</v>
      </c>
      <c r="AL79" s="1">
        <f t="shared" si="111"/>
        <v>4.4444444444444446</v>
      </c>
      <c r="AM79" s="1">
        <f t="shared" si="111"/>
        <v>4</v>
      </c>
      <c r="AN79" s="1">
        <f t="shared" si="111"/>
        <v>8</v>
      </c>
      <c r="AQ79" s="25" t="s">
        <v>4</v>
      </c>
      <c r="BY79" s="47"/>
      <c r="BZ79" s="47"/>
      <c r="CA79" s="47"/>
      <c r="CB79" s="47"/>
      <c r="CC79" s="47"/>
      <c r="CE79" s="47"/>
    </row>
    <row r="80" spans="1:93" ht="15.75" thickBot="1" x14ac:dyDescent="0.3">
      <c r="M80" s="198"/>
      <c r="N80" s="239"/>
      <c r="O80" s="204"/>
      <c r="P80" s="232"/>
      <c r="Q80" s="205"/>
      <c r="R80" s="231"/>
      <c r="S80" s="214"/>
      <c r="T80" s="220"/>
      <c r="U80" s="220"/>
      <c r="V80" s="221"/>
      <c r="BY80" s="47"/>
      <c r="BZ80" s="47"/>
      <c r="CA80" s="47"/>
      <c r="CB80" s="47"/>
      <c r="CC80" s="47"/>
      <c r="CE80" s="47"/>
    </row>
    <row r="81" spans="1:83" ht="15.75" thickBot="1" x14ac:dyDescent="0.3">
      <c r="B81" s="31" t="s">
        <v>3</v>
      </c>
      <c r="C81" s="24" t="s">
        <v>2</v>
      </c>
      <c r="M81" s="198"/>
      <c r="N81" s="239"/>
      <c r="O81" s="204"/>
      <c r="P81" s="232"/>
      <c r="Q81" s="205"/>
      <c r="R81" s="231"/>
      <c r="S81" s="214"/>
      <c r="T81" s="220"/>
      <c r="U81" s="220"/>
      <c r="V81" s="221"/>
      <c r="AO81" s="30" t="str">
        <f>"Code A max: " &amp;C3</f>
        <v>Code A max: A</v>
      </c>
      <c r="AP81" s="29"/>
      <c r="AQ81" s="28"/>
      <c r="AR81" t="str">
        <f>"Code B max:" &amp; E3</f>
        <v>Code B max:B</v>
      </c>
      <c r="BY81" s="47"/>
      <c r="BZ81" s="47"/>
      <c r="CA81" s="47"/>
      <c r="CB81" s="47"/>
      <c r="CC81" s="47"/>
      <c r="CE81" s="47"/>
    </row>
    <row r="82" spans="1:83" x14ac:dyDescent="0.25">
      <c r="A82" t="s">
        <v>1</v>
      </c>
      <c r="B82" s="24" t="s">
        <v>0</v>
      </c>
      <c r="C82">
        <f>COUNT(D82:AN82)</f>
        <v>27</v>
      </c>
      <c r="D82">
        <v>1</v>
      </c>
      <c r="E82">
        <v>2</v>
      </c>
      <c r="F82">
        <v>3</v>
      </c>
      <c r="G82">
        <v>4</v>
      </c>
      <c r="H82">
        <v>5</v>
      </c>
      <c r="I82">
        <v>6</v>
      </c>
      <c r="J82">
        <v>7</v>
      </c>
      <c r="K82">
        <v>8</v>
      </c>
      <c r="L82">
        <v>9</v>
      </c>
      <c r="M82" s="198"/>
      <c r="N82" s="239"/>
      <c r="O82" s="204"/>
      <c r="P82" s="232"/>
      <c r="Q82" s="205"/>
      <c r="R82" s="231"/>
      <c r="S82" s="214"/>
      <c r="T82" s="220"/>
      <c r="U82" s="220"/>
      <c r="V82" s="221"/>
      <c r="W82">
        <v>20</v>
      </c>
      <c r="X82">
        <v>21</v>
      </c>
      <c r="Y82">
        <v>22</v>
      </c>
      <c r="Z82">
        <v>23</v>
      </c>
      <c r="AA82">
        <v>24</v>
      </c>
      <c r="AB82">
        <v>25</v>
      </c>
      <c r="AC82">
        <v>26</v>
      </c>
      <c r="AD82">
        <v>27</v>
      </c>
      <c r="AE82">
        <v>28</v>
      </c>
      <c r="AF82">
        <v>29</v>
      </c>
      <c r="AG82">
        <v>30</v>
      </c>
      <c r="AH82">
        <v>31</v>
      </c>
      <c r="AI82">
        <v>32</v>
      </c>
      <c r="AJ82">
        <v>33</v>
      </c>
      <c r="AK82">
        <v>34</v>
      </c>
      <c r="AL82">
        <v>35</v>
      </c>
      <c r="AM82">
        <v>36</v>
      </c>
      <c r="AN82">
        <v>37</v>
      </c>
      <c r="AO82" s="27"/>
      <c r="AP82" s="26"/>
      <c r="AQ82" s="25">
        <f>R2</f>
        <v>1</v>
      </c>
      <c r="BY82" s="47"/>
      <c r="BZ82" s="47"/>
      <c r="CA82" s="47"/>
      <c r="CB82" s="47"/>
      <c r="CC82" s="47"/>
      <c r="CE82" s="47"/>
    </row>
    <row r="83" spans="1:83" x14ac:dyDescent="0.25">
      <c r="B83">
        <f>COUNT(B84:B299)</f>
        <v>216</v>
      </c>
      <c r="C83" s="24" t="str">
        <f>"code A:   "&amp;C3</f>
        <v>code A:   A</v>
      </c>
      <c r="D83" s="24">
        <f>F7</f>
        <v>0.86599999999999999</v>
      </c>
      <c r="E83" s="20">
        <f t="shared" ref="E83:AM83" si="112">($AN$83-$D$83)/$C$82*(E82)+$D$83</f>
        <v>0.73770370370370375</v>
      </c>
      <c r="F83" s="20">
        <f t="shared" si="112"/>
        <v>0.67355555555555557</v>
      </c>
      <c r="G83" s="20">
        <f t="shared" si="112"/>
        <v>0.6094074074074074</v>
      </c>
      <c r="H83" s="20">
        <f t="shared" si="112"/>
        <v>0.54525925925925922</v>
      </c>
      <c r="I83" s="20">
        <f t="shared" si="112"/>
        <v>0.4811111111111111</v>
      </c>
      <c r="J83" s="20">
        <f t="shared" si="112"/>
        <v>0.41696296296296298</v>
      </c>
      <c r="K83" s="20">
        <f t="shared" si="112"/>
        <v>0.3528148148148148</v>
      </c>
      <c r="L83" s="20">
        <f t="shared" si="112"/>
        <v>0.28866666666666663</v>
      </c>
      <c r="M83" s="20">
        <f t="shared" ref="M83:V83" si="113">($AN$83-$D$83)/$C$82*(M82)+$D$83</f>
        <v>0.86599999999999999</v>
      </c>
      <c r="N83" s="20">
        <f t="shared" si="113"/>
        <v>0.86599999999999999</v>
      </c>
      <c r="O83" s="20">
        <f t="shared" si="113"/>
        <v>0.86599999999999999</v>
      </c>
      <c r="P83" s="20">
        <f t="shared" si="113"/>
        <v>0.86599999999999999</v>
      </c>
      <c r="Q83" s="20">
        <f t="shared" si="113"/>
        <v>0.86599999999999999</v>
      </c>
      <c r="R83" s="20">
        <f t="shared" si="113"/>
        <v>0.86599999999999999</v>
      </c>
      <c r="S83" s="20">
        <f t="shared" si="113"/>
        <v>0.86599999999999999</v>
      </c>
      <c r="T83" s="20">
        <f t="shared" si="113"/>
        <v>0.86599999999999999</v>
      </c>
      <c r="U83" s="20">
        <f t="shared" si="113"/>
        <v>0.86599999999999999</v>
      </c>
      <c r="V83" s="20">
        <f t="shared" si="113"/>
        <v>0.86599999999999999</v>
      </c>
      <c r="W83" s="20">
        <f t="shared" si="112"/>
        <v>-0.41696296296296309</v>
      </c>
      <c r="X83" s="20">
        <f t="shared" si="112"/>
        <v>-0.48111111111111116</v>
      </c>
      <c r="Y83" s="20">
        <f t="shared" si="112"/>
        <v>-0.54525925925925922</v>
      </c>
      <c r="Z83" s="20">
        <f t="shared" si="112"/>
        <v>-0.60940740740740751</v>
      </c>
      <c r="AA83" s="20">
        <f t="shared" si="112"/>
        <v>-0.67355555555555557</v>
      </c>
      <c r="AB83" s="20">
        <f t="shared" si="112"/>
        <v>-0.73770370370370364</v>
      </c>
      <c r="AC83" s="20">
        <f t="shared" si="112"/>
        <v>-0.80185185185185193</v>
      </c>
      <c r="AD83" s="20">
        <f t="shared" si="112"/>
        <v>-0.86599999999999999</v>
      </c>
      <c r="AE83" s="20">
        <f t="shared" si="112"/>
        <v>-0.93014814814814806</v>
      </c>
      <c r="AF83" s="20">
        <f t="shared" si="112"/>
        <v>-0.99429629629629634</v>
      </c>
      <c r="AG83" s="20">
        <f t="shared" si="112"/>
        <v>-1.0584444444444445</v>
      </c>
      <c r="AH83" s="20">
        <f t="shared" si="112"/>
        <v>-1.1225925925925928</v>
      </c>
      <c r="AI83" s="20">
        <f t="shared" si="112"/>
        <v>-1.1867407407407407</v>
      </c>
      <c r="AJ83" s="20">
        <f t="shared" si="112"/>
        <v>-1.2508888888888889</v>
      </c>
      <c r="AK83" s="20">
        <f t="shared" si="112"/>
        <v>-1.3150370370370368</v>
      </c>
      <c r="AL83" s="20">
        <f t="shared" si="112"/>
        <v>-1.3791851851851851</v>
      </c>
      <c r="AM83" s="20">
        <f t="shared" si="112"/>
        <v>-1.4433333333333334</v>
      </c>
      <c r="AN83" s="24">
        <f>F6</f>
        <v>-0.86599999999999999</v>
      </c>
      <c r="AO83" s="23" t="s">
        <v>84</v>
      </c>
      <c r="AP83" s="22" t="s">
        <v>85</v>
      </c>
      <c r="AQ83" s="21" t="str">
        <f>IF(AQ82=1,"Máximo","Mínimo")</f>
        <v>Máximo</v>
      </c>
      <c r="BY83" s="47"/>
      <c r="BZ83" s="47"/>
      <c r="CA83" s="47"/>
      <c r="CB83" s="47"/>
      <c r="CC83" s="47"/>
      <c r="CE83" s="47"/>
    </row>
    <row r="84" spans="1:83" x14ac:dyDescent="0.25">
      <c r="A84">
        <f t="shared" ref="A84:A147" si="114">(D$4-D$5)/(D$6-D$7)*C84+AVERAGE(D$4:D$5)</f>
        <v>10</v>
      </c>
      <c r="B84">
        <v>1</v>
      </c>
      <c r="C84" s="20">
        <f>D6</f>
        <v>-1</v>
      </c>
      <c r="D84" s="19">
        <f t="shared" ref="D84:S93" si="115">$H$74+$C84*$G$74+$F$74*D$83+$E$74*D$83*$C84+$C84^2*$D$74+$C$74*D$83^2</f>
        <v>0</v>
      </c>
      <c r="E84" s="19">
        <f t="shared" si="115"/>
        <v>0</v>
      </c>
      <c r="F84" s="19">
        <f t="shared" si="115"/>
        <v>0</v>
      </c>
      <c r="G84" s="19">
        <f t="shared" si="115"/>
        <v>0</v>
      </c>
      <c r="H84" s="19">
        <f t="shared" si="115"/>
        <v>0</v>
      </c>
      <c r="I84" s="19">
        <f t="shared" si="115"/>
        <v>0</v>
      </c>
      <c r="J84" s="19">
        <f t="shared" si="115"/>
        <v>0</v>
      </c>
      <c r="K84" s="19">
        <f t="shared" si="115"/>
        <v>0</v>
      </c>
      <c r="L84" s="19">
        <f t="shared" si="115"/>
        <v>0</v>
      </c>
      <c r="M84" s="19">
        <f t="shared" si="115"/>
        <v>0</v>
      </c>
      <c r="N84" s="19">
        <f t="shared" si="115"/>
        <v>0</v>
      </c>
      <c r="O84" s="19">
        <f t="shared" si="115"/>
        <v>0</v>
      </c>
      <c r="P84" s="19">
        <f t="shared" si="115"/>
        <v>0</v>
      </c>
      <c r="Q84" s="19">
        <f t="shared" si="115"/>
        <v>0</v>
      </c>
      <c r="R84" s="19">
        <f t="shared" si="115"/>
        <v>0</v>
      </c>
      <c r="S84" s="19">
        <f t="shared" si="115"/>
        <v>0</v>
      </c>
      <c r="T84" s="19">
        <f t="shared" ref="M84:V88" si="116">$H$74+$C84*$G$74+$F$74*T$83+$E$74*T$83*$C84+$C84^2*$D$74+$C$74*T$83^2</f>
        <v>0</v>
      </c>
      <c r="U84" s="19">
        <f t="shared" si="116"/>
        <v>0</v>
      </c>
      <c r="V84" s="19">
        <f t="shared" si="116"/>
        <v>0</v>
      </c>
      <c r="W84" s="19">
        <f t="shared" ref="N84:W93" si="117">$H$74+$C84*$G$74+$F$74*W$83+$E$74*W$83*$C84+$C84^2*$D$74+$C$74*W$83^2</f>
        <v>0</v>
      </c>
      <c r="X84" s="19">
        <f t="shared" ref="X84:AG93" si="118">$H$74+$C84*$G$74+$F$74*X$83+$E$74*X$83*$C84+$C84^2*$D$74+$C$74*X$83^2</f>
        <v>0</v>
      </c>
      <c r="Y84" s="19">
        <f t="shared" si="118"/>
        <v>0</v>
      </c>
      <c r="Z84" s="19">
        <f t="shared" si="118"/>
        <v>0</v>
      </c>
      <c r="AA84" s="19">
        <f t="shared" si="118"/>
        <v>0</v>
      </c>
      <c r="AB84" s="19">
        <f t="shared" si="118"/>
        <v>0</v>
      </c>
      <c r="AC84" s="19">
        <f t="shared" si="118"/>
        <v>0</v>
      </c>
      <c r="AD84" s="19">
        <f t="shared" si="118"/>
        <v>0</v>
      </c>
      <c r="AE84" s="19">
        <f t="shared" si="118"/>
        <v>0</v>
      </c>
      <c r="AF84" s="19">
        <f t="shared" si="118"/>
        <v>0</v>
      </c>
      <c r="AG84" s="19">
        <f t="shared" si="118"/>
        <v>0</v>
      </c>
      <c r="AH84" s="19">
        <f t="shared" ref="AH84:AN93" si="119">$H$74+$C84*$G$74+$F$74*AH$83+$E$74*AH$83*$C84+$C84^2*$D$74+$C$74*AH$83^2</f>
        <v>0</v>
      </c>
      <c r="AI84" s="19">
        <f t="shared" si="119"/>
        <v>0</v>
      </c>
      <c r="AJ84" s="19">
        <f t="shared" si="119"/>
        <v>0</v>
      </c>
      <c r="AK84" s="19">
        <f t="shared" si="119"/>
        <v>0</v>
      </c>
      <c r="AL84" s="19">
        <f t="shared" si="119"/>
        <v>0</v>
      </c>
      <c r="AM84" s="19">
        <f t="shared" si="119"/>
        <v>0</v>
      </c>
      <c r="AN84" s="19">
        <f t="shared" si="119"/>
        <v>0</v>
      </c>
      <c r="AO84" s="2">
        <f t="shared" ref="AO84:AO147" si="120">C84</f>
        <v>-1</v>
      </c>
      <c r="AP84" s="2">
        <f>($D$4-$D$5)/($D$6-$D$7)*AO84+AVERAGE($D$4:$D$5)</f>
        <v>10</v>
      </c>
      <c r="AQ84" s="240">
        <f t="shared" ref="AQ84:AQ147" si="121">IF(AQ$82=1,MAX($D84:$AN84),MIN($D84:$AN84))</f>
        <v>0</v>
      </c>
      <c r="AR84">
        <f>[1]!dic_interpolado(D84:AN84,D$83:AN$83,AQ84)</f>
        <v>0.86599999999999999</v>
      </c>
      <c r="AS84" s="2">
        <f t="shared" ref="AS84:AS147" si="122">(D$4-D$5)/(D$6-D$7)*AO84+AVERAGE(D$4:D$5)</f>
        <v>10</v>
      </c>
      <c r="BY84" s="47"/>
      <c r="BZ84" s="47"/>
      <c r="CA84" s="47"/>
      <c r="CB84" s="47"/>
      <c r="CC84" s="47"/>
      <c r="CE84" s="47"/>
    </row>
    <row r="85" spans="1:83" x14ac:dyDescent="0.25">
      <c r="A85">
        <f t="shared" si="114"/>
        <v>10.370370370370374</v>
      </c>
      <c r="B85">
        <v>2</v>
      </c>
      <c r="C85" s="20">
        <f t="shared" ref="C85:C148" si="123">(C$84-C$299)/B$83*(B$83-B85)+C$299</f>
        <v>-0.9814814814814814</v>
      </c>
      <c r="D85" s="19">
        <f t="shared" si="115"/>
        <v>0</v>
      </c>
      <c r="E85" s="19">
        <f t="shared" si="115"/>
        <v>0</v>
      </c>
      <c r="F85" s="19">
        <f t="shared" si="115"/>
        <v>0</v>
      </c>
      <c r="G85" s="19">
        <f t="shared" si="115"/>
        <v>0</v>
      </c>
      <c r="H85" s="19">
        <f t="shared" si="115"/>
        <v>0</v>
      </c>
      <c r="I85" s="19">
        <f t="shared" si="115"/>
        <v>0</v>
      </c>
      <c r="J85" s="19">
        <f t="shared" si="115"/>
        <v>0</v>
      </c>
      <c r="K85" s="19">
        <f t="shared" si="115"/>
        <v>0</v>
      </c>
      <c r="L85" s="19">
        <f t="shared" si="115"/>
        <v>0</v>
      </c>
      <c r="M85" s="19">
        <f t="shared" si="116"/>
        <v>0</v>
      </c>
      <c r="N85" s="19">
        <f t="shared" si="116"/>
        <v>0</v>
      </c>
      <c r="O85" s="19">
        <f t="shared" si="116"/>
        <v>0</v>
      </c>
      <c r="P85" s="19">
        <f t="shared" si="116"/>
        <v>0</v>
      </c>
      <c r="Q85" s="19">
        <f t="shared" si="116"/>
        <v>0</v>
      </c>
      <c r="R85" s="19">
        <f t="shared" si="116"/>
        <v>0</v>
      </c>
      <c r="S85" s="19">
        <f t="shared" si="116"/>
        <v>0</v>
      </c>
      <c r="T85" s="19">
        <f t="shared" si="116"/>
        <v>0</v>
      </c>
      <c r="U85" s="19">
        <f t="shared" si="116"/>
        <v>0</v>
      </c>
      <c r="V85" s="19">
        <f t="shared" si="116"/>
        <v>0</v>
      </c>
      <c r="W85" s="19">
        <f t="shared" si="117"/>
        <v>0</v>
      </c>
      <c r="X85" s="19">
        <f t="shared" si="118"/>
        <v>0</v>
      </c>
      <c r="Y85" s="19">
        <f t="shared" si="118"/>
        <v>0</v>
      </c>
      <c r="Z85" s="19">
        <f t="shared" si="118"/>
        <v>0</v>
      </c>
      <c r="AA85" s="19">
        <f t="shared" si="118"/>
        <v>0</v>
      </c>
      <c r="AB85" s="19">
        <f t="shared" si="118"/>
        <v>0</v>
      </c>
      <c r="AC85" s="19">
        <f t="shared" si="118"/>
        <v>0</v>
      </c>
      <c r="AD85" s="19">
        <f t="shared" si="118"/>
        <v>0</v>
      </c>
      <c r="AE85" s="19">
        <f t="shared" si="118"/>
        <v>0</v>
      </c>
      <c r="AF85" s="19">
        <f t="shared" si="118"/>
        <v>0</v>
      </c>
      <c r="AG85" s="19">
        <f t="shared" si="118"/>
        <v>0</v>
      </c>
      <c r="AH85" s="19">
        <f t="shared" si="119"/>
        <v>0</v>
      </c>
      <c r="AI85" s="19">
        <f t="shared" si="119"/>
        <v>0</v>
      </c>
      <c r="AJ85" s="19">
        <f t="shared" si="119"/>
        <v>0</v>
      </c>
      <c r="AK85" s="19">
        <f t="shared" si="119"/>
        <v>0</v>
      </c>
      <c r="AL85" s="19">
        <f t="shared" si="119"/>
        <v>0</v>
      </c>
      <c r="AM85" s="19">
        <f t="shared" si="119"/>
        <v>0</v>
      </c>
      <c r="AN85" s="19">
        <f t="shared" si="119"/>
        <v>0</v>
      </c>
      <c r="AO85" s="2">
        <f t="shared" si="120"/>
        <v>-0.9814814814814814</v>
      </c>
      <c r="AP85" s="2">
        <f t="shared" ref="AP85:AP148" si="124">($D$4-$D$5)/($D$6-$D$7)*C85+AVERAGE($D$4:$D$5)</f>
        <v>10.370370370370374</v>
      </c>
      <c r="AQ85" s="240">
        <f t="shared" si="121"/>
        <v>0</v>
      </c>
      <c r="AR85">
        <f>[1]!dic_interpolado(D85:AN85,D$83:AN$83,AQ85)</f>
        <v>0.86599999999999999</v>
      </c>
      <c r="AS85" s="2">
        <f t="shared" si="122"/>
        <v>10.370370370370374</v>
      </c>
      <c r="BY85" s="47"/>
      <c r="BZ85" s="47"/>
      <c r="CA85" s="47"/>
      <c r="CB85" s="47"/>
      <c r="CC85" s="47"/>
      <c r="CE85" s="47"/>
    </row>
    <row r="86" spans="1:83" x14ac:dyDescent="0.25">
      <c r="A86">
        <f t="shared" si="114"/>
        <v>10.555555555555557</v>
      </c>
      <c r="B86">
        <v>3</v>
      </c>
      <c r="C86" s="20">
        <f t="shared" si="123"/>
        <v>-0.9722222222222221</v>
      </c>
      <c r="D86" s="19">
        <f t="shared" si="115"/>
        <v>0</v>
      </c>
      <c r="E86" s="19">
        <f t="shared" si="115"/>
        <v>0</v>
      </c>
      <c r="F86" s="19">
        <f t="shared" si="115"/>
        <v>0</v>
      </c>
      <c r="G86" s="19">
        <f t="shared" si="115"/>
        <v>0</v>
      </c>
      <c r="H86" s="19">
        <f t="shared" si="115"/>
        <v>0</v>
      </c>
      <c r="I86" s="19">
        <f t="shared" si="115"/>
        <v>0</v>
      </c>
      <c r="J86" s="19">
        <f t="shared" si="115"/>
        <v>0</v>
      </c>
      <c r="K86" s="19">
        <f t="shared" si="115"/>
        <v>0</v>
      </c>
      <c r="L86" s="19">
        <f t="shared" si="115"/>
        <v>0</v>
      </c>
      <c r="M86" s="19">
        <f t="shared" si="116"/>
        <v>0</v>
      </c>
      <c r="N86" s="19">
        <f t="shared" si="116"/>
        <v>0</v>
      </c>
      <c r="O86" s="19">
        <f t="shared" si="116"/>
        <v>0</v>
      </c>
      <c r="P86" s="19">
        <f t="shared" si="116"/>
        <v>0</v>
      </c>
      <c r="Q86" s="19">
        <f t="shared" si="116"/>
        <v>0</v>
      </c>
      <c r="R86" s="19">
        <f t="shared" si="116"/>
        <v>0</v>
      </c>
      <c r="S86" s="19">
        <f t="shared" si="116"/>
        <v>0</v>
      </c>
      <c r="T86" s="19">
        <f t="shared" si="116"/>
        <v>0</v>
      </c>
      <c r="U86" s="19">
        <f t="shared" si="116"/>
        <v>0</v>
      </c>
      <c r="V86" s="19">
        <f t="shared" si="116"/>
        <v>0</v>
      </c>
      <c r="W86" s="19">
        <f t="shared" si="117"/>
        <v>0</v>
      </c>
      <c r="X86" s="19">
        <f t="shared" si="118"/>
        <v>0</v>
      </c>
      <c r="Y86" s="19">
        <f t="shared" si="118"/>
        <v>0</v>
      </c>
      <c r="Z86" s="19">
        <f t="shared" si="118"/>
        <v>0</v>
      </c>
      <c r="AA86" s="19">
        <f t="shared" si="118"/>
        <v>0</v>
      </c>
      <c r="AB86" s="19">
        <f t="shared" si="118"/>
        <v>0</v>
      </c>
      <c r="AC86" s="19">
        <f t="shared" si="118"/>
        <v>0</v>
      </c>
      <c r="AD86" s="19">
        <f t="shared" si="118"/>
        <v>0</v>
      </c>
      <c r="AE86" s="19">
        <f t="shared" si="118"/>
        <v>0</v>
      </c>
      <c r="AF86" s="19">
        <f t="shared" si="118"/>
        <v>0</v>
      </c>
      <c r="AG86" s="19">
        <f t="shared" si="118"/>
        <v>0</v>
      </c>
      <c r="AH86" s="19">
        <f t="shared" si="119"/>
        <v>0</v>
      </c>
      <c r="AI86" s="19">
        <f t="shared" si="119"/>
        <v>0</v>
      </c>
      <c r="AJ86" s="19">
        <f t="shared" si="119"/>
        <v>0</v>
      </c>
      <c r="AK86" s="19">
        <f t="shared" si="119"/>
        <v>0</v>
      </c>
      <c r="AL86" s="19">
        <f t="shared" si="119"/>
        <v>0</v>
      </c>
      <c r="AM86" s="19">
        <f t="shared" si="119"/>
        <v>0</v>
      </c>
      <c r="AN86" s="19">
        <f t="shared" si="119"/>
        <v>0</v>
      </c>
      <c r="AO86" s="2">
        <f t="shared" si="120"/>
        <v>-0.9722222222222221</v>
      </c>
      <c r="AP86" s="2">
        <f t="shared" si="124"/>
        <v>10.555555555555557</v>
      </c>
      <c r="AQ86" s="240">
        <f t="shared" si="121"/>
        <v>0</v>
      </c>
      <c r="AR86">
        <f>[1]!dic_interpolado(D86:AN86,D$83:AN$83,AQ86)</f>
        <v>0.86599999999999999</v>
      </c>
      <c r="AS86" s="2">
        <f t="shared" si="122"/>
        <v>10.555555555555557</v>
      </c>
      <c r="BY86" s="47"/>
      <c r="BZ86" s="47"/>
      <c r="CA86" s="47"/>
      <c r="CB86" s="47"/>
      <c r="CC86" s="47"/>
      <c r="CE86" s="47"/>
    </row>
    <row r="87" spans="1:83" x14ac:dyDescent="0.25">
      <c r="A87">
        <f t="shared" si="114"/>
        <v>10.740740740740744</v>
      </c>
      <c r="B87">
        <v>4</v>
      </c>
      <c r="C87" s="20">
        <f t="shared" si="123"/>
        <v>-0.9629629629629628</v>
      </c>
      <c r="D87" s="19">
        <f t="shared" si="115"/>
        <v>0</v>
      </c>
      <c r="E87" s="19">
        <f t="shared" si="115"/>
        <v>0</v>
      </c>
      <c r="F87" s="19">
        <f t="shared" si="115"/>
        <v>0</v>
      </c>
      <c r="G87" s="19">
        <f t="shared" si="115"/>
        <v>0</v>
      </c>
      <c r="H87" s="19">
        <f t="shared" si="115"/>
        <v>0</v>
      </c>
      <c r="I87" s="19">
        <f t="shared" si="115"/>
        <v>0</v>
      </c>
      <c r="J87" s="19">
        <f t="shared" si="115"/>
        <v>0</v>
      </c>
      <c r="K87" s="19">
        <f t="shared" si="115"/>
        <v>0</v>
      </c>
      <c r="L87" s="19">
        <f t="shared" si="115"/>
        <v>0</v>
      </c>
      <c r="M87" s="19">
        <f t="shared" si="116"/>
        <v>0</v>
      </c>
      <c r="N87" s="19">
        <f t="shared" si="116"/>
        <v>0</v>
      </c>
      <c r="O87" s="19">
        <f t="shared" si="116"/>
        <v>0</v>
      </c>
      <c r="P87" s="19">
        <f t="shared" si="116"/>
        <v>0</v>
      </c>
      <c r="Q87" s="19">
        <f t="shared" si="116"/>
        <v>0</v>
      </c>
      <c r="R87" s="19">
        <f t="shared" si="116"/>
        <v>0</v>
      </c>
      <c r="S87" s="19">
        <f t="shared" si="116"/>
        <v>0</v>
      </c>
      <c r="T87" s="19">
        <f t="shared" si="116"/>
        <v>0</v>
      </c>
      <c r="U87" s="19">
        <f t="shared" si="116"/>
        <v>0</v>
      </c>
      <c r="V87" s="19">
        <f t="shared" si="116"/>
        <v>0</v>
      </c>
      <c r="W87" s="19">
        <f t="shared" si="117"/>
        <v>0</v>
      </c>
      <c r="X87" s="19">
        <f t="shared" si="118"/>
        <v>0</v>
      </c>
      <c r="Y87" s="19">
        <f t="shared" si="118"/>
        <v>0</v>
      </c>
      <c r="Z87" s="19">
        <f t="shared" si="118"/>
        <v>0</v>
      </c>
      <c r="AA87" s="19">
        <f t="shared" si="118"/>
        <v>0</v>
      </c>
      <c r="AB87" s="19">
        <f t="shared" si="118"/>
        <v>0</v>
      </c>
      <c r="AC87" s="19">
        <f t="shared" si="118"/>
        <v>0</v>
      </c>
      <c r="AD87" s="19">
        <f t="shared" si="118"/>
        <v>0</v>
      </c>
      <c r="AE87" s="19">
        <f t="shared" si="118"/>
        <v>0</v>
      </c>
      <c r="AF87" s="19">
        <f t="shared" si="118"/>
        <v>0</v>
      </c>
      <c r="AG87" s="19">
        <f t="shared" si="118"/>
        <v>0</v>
      </c>
      <c r="AH87" s="19">
        <f t="shared" si="119"/>
        <v>0</v>
      </c>
      <c r="AI87" s="19">
        <f t="shared" si="119"/>
        <v>0</v>
      </c>
      <c r="AJ87" s="19">
        <f t="shared" si="119"/>
        <v>0</v>
      </c>
      <c r="AK87" s="19">
        <f t="shared" si="119"/>
        <v>0</v>
      </c>
      <c r="AL87" s="19">
        <f t="shared" si="119"/>
        <v>0</v>
      </c>
      <c r="AM87" s="19">
        <f t="shared" si="119"/>
        <v>0</v>
      </c>
      <c r="AN87" s="19">
        <f t="shared" si="119"/>
        <v>0</v>
      </c>
      <c r="AO87" s="2">
        <f t="shared" si="120"/>
        <v>-0.9629629629629628</v>
      </c>
      <c r="AP87" s="2">
        <f t="shared" si="124"/>
        <v>10.740740740740744</v>
      </c>
      <c r="AQ87" s="240">
        <f t="shared" si="121"/>
        <v>0</v>
      </c>
      <c r="AR87">
        <f>[1]!dic_interpolado(D87:AN87,D$83:AN$83,AQ87)</f>
        <v>0.86599999999999999</v>
      </c>
      <c r="AS87" s="2">
        <f t="shared" si="122"/>
        <v>10.740740740740744</v>
      </c>
      <c r="BY87" s="47"/>
      <c r="BZ87" s="47"/>
      <c r="CA87" s="47"/>
      <c r="CB87" s="47"/>
      <c r="CC87" s="47"/>
      <c r="CE87" s="47"/>
    </row>
    <row r="88" spans="1:83" x14ac:dyDescent="0.25">
      <c r="A88">
        <f t="shared" si="114"/>
        <v>10.925925925925931</v>
      </c>
      <c r="B88">
        <v>5</v>
      </c>
      <c r="C88" s="20">
        <f t="shared" si="123"/>
        <v>-0.9537037037037035</v>
      </c>
      <c r="D88" s="19">
        <f t="shared" si="115"/>
        <v>0</v>
      </c>
      <c r="E88" s="19">
        <f t="shared" si="115"/>
        <v>0</v>
      </c>
      <c r="F88" s="19">
        <f t="shared" si="115"/>
        <v>0</v>
      </c>
      <c r="G88" s="19">
        <f t="shared" si="115"/>
        <v>0</v>
      </c>
      <c r="H88" s="19">
        <f t="shared" si="115"/>
        <v>0</v>
      </c>
      <c r="I88" s="19">
        <f t="shared" si="115"/>
        <v>0</v>
      </c>
      <c r="J88" s="19">
        <f t="shared" si="115"/>
        <v>0</v>
      </c>
      <c r="K88" s="19">
        <f t="shared" si="115"/>
        <v>0</v>
      </c>
      <c r="L88" s="19">
        <f t="shared" si="115"/>
        <v>0</v>
      </c>
      <c r="M88" s="19">
        <f t="shared" si="116"/>
        <v>0</v>
      </c>
      <c r="N88" s="19">
        <f t="shared" si="116"/>
        <v>0</v>
      </c>
      <c r="O88" s="19">
        <f t="shared" si="116"/>
        <v>0</v>
      </c>
      <c r="P88" s="19">
        <f t="shared" si="116"/>
        <v>0</v>
      </c>
      <c r="Q88" s="19">
        <f t="shared" si="116"/>
        <v>0</v>
      </c>
      <c r="R88" s="19">
        <f t="shared" si="116"/>
        <v>0</v>
      </c>
      <c r="S88" s="19">
        <f t="shared" si="116"/>
        <v>0</v>
      </c>
      <c r="T88" s="19">
        <f t="shared" si="116"/>
        <v>0</v>
      </c>
      <c r="U88" s="19">
        <f t="shared" si="116"/>
        <v>0</v>
      </c>
      <c r="V88" s="19">
        <f t="shared" si="116"/>
        <v>0</v>
      </c>
      <c r="W88" s="19">
        <f t="shared" si="117"/>
        <v>0</v>
      </c>
      <c r="X88" s="19">
        <f t="shared" si="118"/>
        <v>0</v>
      </c>
      <c r="Y88" s="19">
        <f t="shared" si="118"/>
        <v>0</v>
      </c>
      <c r="Z88" s="19">
        <f t="shared" si="118"/>
        <v>0</v>
      </c>
      <c r="AA88" s="19">
        <f t="shared" si="118"/>
        <v>0</v>
      </c>
      <c r="AB88" s="19">
        <f t="shared" si="118"/>
        <v>0</v>
      </c>
      <c r="AC88" s="19">
        <f t="shared" si="118"/>
        <v>0</v>
      </c>
      <c r="AD88" s="19">
        <f t="shared" si="118"/>
        <v>0</v>
      </c>
      <c r="AE88" s="19">
        <f t="shared" si="118"/>
        <v>0</v>
      </c>
      <c r="AF88" s="19">
        <f t="shared" si="118"/>
        <v>0</v>
      </c>
      <c r="AG88" s="19">
        <f t="shared" si="118"/>
        <v>0</v>
      </c>
      <c r="AH88" s="19">
        <f t="shared" si="119"/>
        <v>0</v>
      </c>
      <c r="AI88" s="19">
        <f t="shared" si="119"/>
        <v>0</v>
      </c>
      <c r="AJ88" s="19">
        <f t="shared" si="119"/>
        <v>0</v>
      </c>
      <c r="AK88" s="19">
        <f t="shared" si="119"/>
        <v>0</v>
      </c>
      <c r="AL88" s="19">
        <f t="shared" si="119"/>
        <v>0</v>
      </c>
      <c r="AM88" s="19">
        <f t="shared" si="119"/>
        <v>0</v>
      </c>
      <c r="AN88" s="19">
        <f t="shared" si="119"/>
        <v>0</v>
      </c>
      <c r="AO88" s="2">
        <f t="shared" si="120"/>
        <v>-0.9537037037037035</v>
      </c>
      <c r="AP88" s="2">
        <f t="shared" si="124"/>
        <v>10.925925925925931</v>
      </c>
      <c r="AQ88" s="240">
        <f t="shared" si="121"/>
        <v>0</v>
      </c>
      <c r="AR88">
        <f>[1]!dic_interpolado(D88:AN88,D$83:AN$83,AQ88)</f>
        <v>0.86599999999999999</v>
      </c>
      <c r="AS88" s="2">
        <f t="shared" si="122"/>
        <v>10.925925925925931</v>
      </c>
      <c r="BY88" s="47"/>
      <c r="BZ88" s="47"/>
      <c r="CA88" s="47"/>
      <c r="CB88" s="47"/>
      <c r="CC88" s="47"/>
      <c r="CE88" s="47"/>
    </row>
    <row r="89" spans="1:83" x14ac:dyDescent="0.25">
      <c r="A89">
        <f t="shared" si="114"/>
        <v>11.111111111111111</v>
      </c>
      <c r="B89">
        <v>6</v>
      </c>
      <c r="C89" s="20">
        <f t="shared" si="123"/>
        <v>-0.94444444444444442</v>
      </c>
      <c r="D89" s="19">
        <f t="shared" si="115"/>
        <v>0</v>
      </c>
      <c r="E89" s="19">
        <f t="shared" si="115"/>
        <v>0</v>
      </c>
      <c r="F89" s="19">
        <f t="shared" si="115"/>
        <v>0</v>
      </c>
      <c r="G89" s="19">
        <f t="shared" si="115"/>
        <v>0</v>
      </c>
      <c r="H89" s="19">
        <f t="shared" si="115"/>
        <v>0</v>
      </c>
      <c r="I89" s="19">
        <f t="shared" si="115"/>
        <v>0</v>
      </c>
      <c r="J89" s="19">
        <f t="shared" si="115"/>
        <v>0</v>
      </c>
      <c r="K89" s="19">
        <f t="shared" si="115"/>
        <v>0</v>
      </c>
      <c r="L89" s="19">
        <f t="shared" si="115"/>
        <v>0</v>
      </c>
      <c r="M89" s="19">
        <f t="shared" si="115"/>
        <v>0</v>
      </c>
      <c r="N89" s="19">
        <f t="shared" si="117"/>
        <v>0</v>
      </c>
      <c r="O89" s="19">
        <f t="shared" si="117"/>
        <v>0</v>
      </c>
      <c r="P89" s="19">
        <f t="shared" si="117"/>
        <v>0</v>
      </c>
      <c r="Q89" s="19">
        <f t="shared" si="117"/>
        <v>0</v>
      </c>
      <c r="R89" s="19">
        <f t="shared" si="117"/>
        <v>0</v>
      </c>
      <c r="S89" s="19">
        <f t="shared" si="117"/>
        <v>0</v>
      </c>
      <c r="T89" s="19">
        <f t="shared" si="117"/>
        <v>0</v>
      </c>
      <c r="U89" s="19">
        <f t="shared" si="117"/>
        <v>0</v>
      </c>
      <c r="V89" s="19">
        <f t="shared" si="117"/>
        <v>0</v>
      </c>
      <c r="W89" s="19">
        <f t="shared" si="117"/>
        <v>0</v>
      </c>
      <c r="X89" s="19">
        <f t="shared" si="118"/>
        <v>0</v>
      </c>
      <c r="Y89" s="19">
        <f t="shared" si="118"/>
        <v>0</v>
      </c>
      <c r="Z89" s="19">
        <f t="shared" si="118"/>
        <v>0</v>
      </c>
      <c r="AA89" s="19">
        <f t="shared" si="118"/>
        <v>0</v>
      </c>
      <c r="AB89" s="19">
        <f t="shared" si="118"/>
        <v>0</v>
      </c>
      <c r="AC89" s="19">
        <f t="shared" si="118"/>
        <v>0</v>
      </c>
      <c r="AD89" s="19">
        <f t="shared" si="118"/>
        <v>0</v>
      </c>
      <c r="AE89" s="19">
        <f t="shared" si="118"/>
        <v>0</v>
      </c>
      <c r="AF89" s="19">
        <f t="shared" si="118"/>
        <v>0</v>
      </c>
      <c r="AG89" s="19">
        <f t="shared" si="118"/>
        <v>0</v>
      </c>
      <c r="AH89" s="19">
        <f t="shared" si="119"/>
        <v>0</v>
      </c>
      <c r="AI89" s="19">
        <f t="shared" si="119"/>
        <v>0</v>
      </c>
      <c r="AJ89" s="19">
        <f t="shared" si="119"/>
        <v>0</v>
      </c>
      <c r="AK89" s="19">
        <f t="shared" si="119"/>
        <v>0</v>
      </c>
      <c r="AL89" s="19">
        <f t="shared" si="119"/>
        <v>0</v>
      </c>
      <c r="AM89" s="19">
        <f t="shared" si="119"/>
        <v>0</v>
      </c>
      <c r="AN89" s="19">
        <f t="shared" si="119"/>
        <v>0</v>
      </c>
      <c r="AO89" s="2">
        <f t="shared" si="120"/>
        <v>-0.94444444444444442</v>
      </c>
      <c r="AP89" s="2">
        <f t="shared" si="124"/>
        <v>11.111111111111111</v>
      </c>
      <c r="AQ89" s="240">
        <f t="shared" si="121"/>
        <v>0</v>
      </c>
      <c r="AR89">
        <f>[1]!dic_interpolado(D89:AN89,D$83:AN$83,AQ89)</f>
        <v>0.86599999999999999</v>
      </c>
      <c r="AS89" s="2">
        <f t="shared" si="122"/>
        <v>11.111111111111111</v>
      </c>
      <c r="BY89" s="47"/>
      <c r="BZ89" s="47"/>
      <c r="CA89" s="47"/>
      <c r="CB89" s="47"/>
      <c r="CC89" s="47"/>
      <c r="CE89" s="47"/>
    </row>
    <row r="90" spans="1:83" x14ac:dyDescent="0.25">
      <c r="A90">
        <f t="shared" si="114"/>
        <v>11.296296296296298</v>
      </c>
      <c r="B90">
        <v>7</v>
      </c>
      <c r="C90" s="20">
        <f t="shared" si="123"/>
        <v>-0.93518518518518512</v>
      </c>
      <c r="D90" s="19">
        <f t="shared" si="115"/>
        <v>0</v>
      </c>
      <c r="E90" s="19">
        <f t="shared" si="115"/>
        <v>0</v>
      </c>
      <c r="F90" s="19">
        <f t="shared" si="115"/>
        <v>0</v>
      </c>
      <c r="G90" s="19">
        <f t="shared" si="115"/>
        <v>0</v>
      </c>
      <c r="H90" s="19">
        <f t="shared" si="115"/>
        <v>0</v>
      </c>
      <c r="I90" s="19">
        <f t="shared" si="115"/>
        <v>0</v>
      </c>
      <c r="J90" s="19">
        <f t="shared" si="115"/>
        <v>0</v>
      </c>
      <c r="K90" s="19">
        <f t="shared" si="115"/>
        <v>0</v>
      </c>
      <c r="L90" s="19">
        <f t="shared" si="115"/>
        <v>0</v>
      </c>
      <c r="M90" s="19">
        <f t="shared" si="115"/>
        <v>0</v>
      </c>
      <c r="N90" s="19">
        <f t="shared" si="117"/>
        <v>0</v>
      </c>
      <c r="O90" s="19">
        <f t="shared" si="117"/>
        <v>0</v>
      </c>
      <c r="P90" s="19">
        <f t="shared" si="117"/>
        <v>0</v>
      </c>
      <c r="Q90" s="19">
        <f t="shared" si="117"/>
        <v>0</v>
      </c>
      <c r="R90" s="19">
        <f t="shared" si="117"/>
        <v>0</v>
      </c>
      <c r="S90" s="19">
        <f t="shared" si="117"/>
        <v>0</v>
      </c>
      <c r="T90" s="19">
        <f t="shared" si="117"/>
        <v>0</v>
      </c>
      <c r="U90" s="19">
        <f t="shared" si="117"/>
        <v>0</v>
      </c>
      <c r="V90" s="19">
        <f t="shared" si="117"/>
        <v>0</v>
      </c>
      <c r="W90" s="19">
        <f t="shared" si="117"/>
        <v>0</v>
      </c>
      <c r="X90" s="19">
        <f t="shared" si="118"/>
        <v>0</v>
      </c>
      <c r="Y90" s="19">
        <f t="shared" si="118"/>
        <v>0</v>
      </c>
      <c r="Z90" s="19">
        <f t="shared" si="118"/>
        <v>0</v>
      </c>
      <c r="AA90" s="19">
        <f t="shared" si="118"/>
        <v>0</v>
      </c>
      <c r="AB90" s="19">
        <f t="shared" si="118"/>
        <v>0</v>
      </c>
      <c r="AC90" s="19">
        <f t="shared" si="118"/>
        <v>0</v>
      </c>
      <c r="AD90" s="19">
        <f t="shared" si="118"/>
        <v>0</v>
      </c>
      <c r="AE90" s="19">
        <f t="shared" si="118"/>
        <v>0</v>
      </c>
      <c r="AF90" s="19">
        <f t="shared" si="118"/>
        <v>0</v>
      </c>
      <c r="AG90" s="19">
        <f t="shared" si="118"/>
        <v>0</v>
      </c>
      <c r="AH90" s="19">
        <f t="shared" si="119"/>
        <v>0</v>
      </c>
      <c r="AI90" s="19">
        <f t="shared" si="119"/>
        <v>0</v>
      </c>
      <c r="AJ90" s="19">
        <f t="shared" si="119"/>
        <v>0</v>
      </c>
      <c r="AK90" s="19">
        <f t="shared" si="119"/>
        <v>0</v>
      </c>
      <c r="AL90" s="19">
        <f t="shared" si="119"/>
        <v>0</v>
      </c>
      <c r="AM90" s="19">
        <f t="shared" si="119"/>
        <v>0</v>
      </c>
      <c r="AN90" s="19">
        <f t="shared" si="119"/>
        <v>0</v>
      </c>
      <c r="AO90" s="2">
        <f t="shared" si="120"/>
        <v>-0.93518518518518512</v>
      </c>
      <c r="AP90" s="2">
        <f t="shared" si="124"/>
        <v>11.296296296296298</v>
      </c>
      <c r="AQ90" s="240">
        <f t="shared" si="121"/>
        <v>0</v>
      </c>
      <c r="AR90">
        <f>[1]!dic_interpolado(D90:AN90,D$83:AN$83,AQ90)</f>
        <v>0.86599999999999999</v>
      </c>
      <c r="AS90" s="2">
        <f t="shared" si="122"/>
        <v>11.296296296296298</v>
      </c>
      <c r="BY90" s="47"/>
      <c r="BZ90" s="47"/>
      <c r="CA90" s="47"/>
      <c r="CB90" s="47"/>
      <c r="CC90" s="47"/>
      <c r="CE90" s="47"/>
    </row>
    <row r="91" spans="1:83" x14ac:dyDescent="0.25">
      <c r="A91">
        <f t="shared" si="114"/>
        <v>11.481481481481485</v>
      </c>
      <c r="B91">
        <v>8</v>
      </c>
      <c r="C91" s="20">
        <f t="shared" si="123"/>
        <v>-0.92592592592592582</v>
      </c>
      <c r="D91" s="19">
        <f t="shared" si="115"/>
        <v>0</v>
      </c>
      <c r="E91" s="19">
        <f t="shared" si="115"/>
        <v>0</v>
      </c>
      <c r="F91" s="19">
        <f t="shared" si="115"/>
        <v>0</v>
      </c>
      <c r="G91" s="19">
        <f t="shared" si="115"/>
        <v>0</v>
      </c>
      <c r="H91" s="19">
        <f t="shared" si="115"/>
        <v>0</v>
      </c>
      <c r="I91" s="19">
        <f t="shared" si="115"/>
        <v>0</v>
      </c>
      <c r="J91" s="19">
        <f t="shared" si="115"/>
        <v>0</v>
      </c>
      <c r="K91" s="19">
        <f t="shared" si="115"/>
        <v>0</v>
      </c>
      <c r="L91" s="19">
        <f t="shared" si="115"/>
        <v>0</v>
      </c>
      <c r="M91" s="19">
        <f t="shared" si="115"/>
        <v>0</v>
      </c>
      <c r="N91" s="19">
        <f t="shared" si="117"/>
        <v>0</v>
      </c>
      <c r="O91" s="19">
        <f t="shared" si="117"/>
        <v>0</v>
      </c>
      <c r="P91" s="19">
        <f t="shared" si="117"/>
        <v>0</v>
      </c>
      <c r="Q91" s="19">
        <f t="shared" si="117"/>
        <v>0</v>
      </c>
      <c r="R91" s="19">
        <f t="shared" si="117"/>
        <v>0</v>
      </c>
      <c r="S91" s="19">
        <f t="shared" si="117"/>
        <v>0</v>
      </c>
      <c r="T91" s="19">
        <f t="shared" si="117"/>
        <v>0</v>
      </c>
      <c r="U91" s="19">
        <f t="shared" si="117"/>
        <v>0</v>
      </c>
      <c r="V91" s="19">
        <f t="shared" si="117"/>
        <v>0</v>
      </c>
      <c r="W91" s="19">
        <f t="shared" si="117"/>
        <v>0</v>
      </c>
      <c r="X91" s="19">
        <f t="shared" si="118"/>
        <v>0</v>
      </c>
      <c r="Y91" s="19">
        <f t="shared" si="118"/>
        <v>0</v>
      </c>
      <c r="Z91" s="19">
        <f t="shared" si="118"/>
        <v>0</v>
      </c>
      <c r="AA91" s="19">
        <f t="shared" si="118"/>
        <v>0</v>
      </c>
      <c r="AB91" s="19">
        <f t="shared" si="118"/>
        <v>0</v>
      </c>
      <c r="AC91" s="19">
        <f t="shared" si="118"/>
        <v>0</v>
      </c>
      <c r="AD91" s="19">
        <f t="shared" si="118"/>
        <v>0</v>
      </c>
      <c r="AE91" s="19">
        <f t="shared" si="118"/>
        <v>0</v>
      </c>
      <c r="AF91" s="19">
        <f t="shared" si="118"/>
        <v>0</v>
      </c>
      <c r="AG91" s="19">
        <f t="shared" si="118"/>
        <v>0</v>
      </c>
      <c r="AH91" s="19">
        <f t="shared" si="119"/>
        <v>0</v>
      </c>
      <c r="AI91" s="19">
        <f t="shared" si="119"/>
        <v>0</v>
      </c>
      <c r="AJ91" s="19">
        <f t="shared" si="119"/>
        <v>0</v>
      </c>
      <c r="AK91" s="19">
        <f t="shared" si="119"/>
        <v>0</v>
      </c>
      <c r="AL91" s="19">
        <f t="shared" si="119"/>
        <v>0</v>
      </c>
      <c r="AM91" s="19">
        <f t="shared" si="119"/>
        <v>0</v>
      </c>
      <c r="AN91" s="19">
        <f t="shared" si="119"/>
        <v>0</v>
      </c>
      <c r="AO91" s="2">
        <f t="shared" si="120"/>
        <v>-0.92592592592592582</v>
      </c>
      <c r="AP91" s="2">
        <f t="shared" si="124"/>
        <v>11.481481481481485</v>
      </c>
      <c r="AQ91" s="240">
        <f t="shared" si="121"/>
        <v>0</v>
      </c>
      <c r="AR91">
        <f>[1]!dic_interpolado(D91:AN91,D$83:AN$83,AQ91)</f>
        <v>0.86599999999999999</v>
      </c>
      <c r="AS91" s="2">
        <f t="shared" si="122"/>
        <v>11.481481481481485</v>
      </c>
      <c r="BY91" s="47"/>
      <c r="BZ91" s="47"/>
      <c r="CA91" s="47"/>
      <c r="CB91" s="47"/>
      <c r="CC91" s="47"/>
      <c r="CE91" s="47"/>
    </row>
    <row r="92" spans="1:83" x14ac:dyDescent="0.25">
      <c r="A92">
        <f t="shared" si="114"/>
        <v>11.666666666666671</v>
      </c>
      <c r="B92">
        <v>9</v>
      </c>
      <c r="C92" s="20">
        <f t="shared" si="123"/>
        <v>-0.91666666666666652</v>
      </c>
      <c r="D92" s="19">
        <f t="shared" si="115"/>
        <v>0</v>
      </c>
      <c r="E92" s="19">
        <f t="shared" si="115"/>
        <v>0</v>
      </c>
      <c r="F92" s="19">
        <f t="shared" si="115"/>
        <v>0</v>
      </c>
      <c r="G92" s="19">
        <f t="shared" si="115"/>
        <v>0</v>
      </c>
      <c r="H92" s="19">
        <f t="shared" si="115"/>
        <v>0</v>
      </c>
      <c r="I92" s="19">
        <f t="shared" si="115"/>
        <v>0</v>
      </c>
      <c r="J92" s="19">
        <f t="shared" si="115"/>
        <v>0</v>
      </c>
      <c r="K92" s="19">
        <f t="shared" si="115"/>
        <v>0</v>
      </c>
      <c r="L92" s="19">
        <f t="shared" si="115"/>
        <v>0</v>
      </c>
      <c r="M92" s="19">
        <f t="shared" si="115"/>
        <v>0</v>
      </c>
      <c r="N92" s="19">
        <f t="shared" si="117"/>
        <v>0</v>
      </c>
      <c r="O92" s="19">
        <f t="shared" si="117"/>
        <v>0</v>
      </c>
      <c r="P92" s="19">
        <f t="shared" si="117"/>
        <v>0</v>
      </c>
      <c r="Q92" s="19">
        <f t="shared" si="117"/>
        <v>0</v>
      </c>
      <c r="R92" s="19">
        <f t="shared" si="117"/>
        <v>0</v>
      </c>
      <c r="S92" s="19">
        <f t="shared" si="117"/>
        <v>0</v>
      </c>
      <c r="T92" s="19">
        <f t="shared" si="117"/>
        <v>0</v>
      </c>
      <c r="U92" s="19">
        <f t="shared" si="117"/>
        <v>0</v>
      </c>
      <c r="V92" s="19">
        <f t="shared" si="117"/>
        <v>0</v>
      </c>
      <c r="W92" s="19">
        <f t="shared" si="117"/>
        <v>0</v>
      </c>
      <c r="X92" s="19">
        <f t="shared" si="118"/>
        <v>0</v>
      </c>
      <c r="Y92" s="19">
        <f t="shared" si="118"/>
        <v>0</v>
      </c>
      <c r="Z92" s="19">
        <f t="shared" si="118"/>
        <v>0</v>
      </c>
      <c r="AA92" s="19">
        <f t="shared" si="118"/>
        <v>0</v>
      </c>
      <c r="AB92" s="19">
        <f t="shared" si="118"/>
        <v>0</v>
      </c>
      <c r="AC92" s="19">
        <f t="shared" si="118"/>
        <v>0</v>
      </c>
      <c r="AD92" s="19">
        <f t="shared" si="118"/>
        <v>0</v>
      </c>
      <c r="AE92" s="19">
        <f t="shared" si="118"/>
        <v>0</v>
      </c>
      <c r="AF92" s="19">
        <f t="shared" si="118"/>
        <v>0</v>
      </c>
      <c r="AG92" s="19">
        <f t="shared" si="118"/>
        <v>0</v>
      </c>
      <c r="AH92" s="19">
        <f t="shared" si="119"/>
        <v>0</v>
      </c>
      <c r="AI92" s="19">
        <f t="shared" si="119"/>
        <v>0</v>
      </c>
      <c r="AJ92" s="19">
        <f t="shared" si="119"/>
        <v>0</v>
      </c>
      <c r="AK92" s="19">
        <f t="shared" si="119"/>
        <v>0</v>
      </c>
      <c r="AL92" s="19">
        <f t="shared" si="119"/>
        <v>0</v>
      </c>
      <c r="AM92" s="19">
        <f t="shared" si="119"/>
        <v>0</v>
      </c>
      <c r="AN92" s="19">
        <f t="shared" si="119"/>
        <v>0</v>
      </c>
      <c r="AO92" s="2">
        <f t="shared" si="120"/>
        <v>-0.91666666666666652</v>
      </c>
      <c r="AP92" s="2">
        <f t="shared" si="124"/>
        <v>11.666666666666671</v>
      </c>
      <c r="AQ92" s="240">
        <f t="shared" si="121"/>
        <v>0</v>
      </c>
      <c r="AR92">
        <f>[1]!dic_interpolado(D92:AN92,D$83:AN$83,AQ92)</f>
        <v>0.86599999999999999</v>
      </c>
      <c r="AS92" s="2">
        <f t="shared" si="122"/>
        <v>11.666666666666671</v>
      </c>
      <c r="BY92" s="47"/>
      <c r="BZ92" s="47"/>
      <c r="CA92" s="47"/>
      <c r="CB92" s="47"/>
      <c r="CC92" s="47"/>
      <c r="CE92" s="47"/>
    </row>
    <row r="93" spans="1:83" x14ac:dyDescent="0.25">
      <c r="A93">
        <f t="shared" si="114"/>
        <v>11.851851851851855</v>
      </c>
      <c r="B93">
        <v>10</v>
      </c>
      <c r="C93" s="20">
        <f t="shared" si="123"/>
        <v>-0.90740740740740722</v>
      </c>
      <c r="D93" s="19">
        <f t="shared" si="115"/>
        <v>0</v>
      </c>
      <c r="E93" s="19">
        <f t="shared" si="115"/>
        <v>0</v>
      </c>
      <c r="F93" s="19">
        <f t="shared" si="115"/>
        <v>0</v>
      </c>
      <c r="G93" s="19">
        <f t="shared" si="115"/>
        <v>0</v>
      </c>
      <c r="H93" s="19">
        <f t="shared" si="115"/>
        <v>0</v>
      </c>
      <c r="I93" s="19">
        <f t="shared" si="115"/>
        <v>0</v>
      </c>
      <c r="J93" s="19">
        <f t="shared" si="115"/>
        <v>0</v>
      </c>
      <c r="K93" s="19">
        <f t="shared" si="115"/>
        <v>0</v>
      </c>
      <c r="L93" s="19">
        <f t="shared" si="115"/>
        <v>0</v>
      </c>
      <c r="M93" s="19">
        <f t="shared" si="115"/>
        <v>0</v>
      </c>
      <c r="N93" s="19">
        <f t="shared" si="117"/>
        <v>0</v>
      </c>
      <c r="O93" s="19">
        <f t="shared" si="117"/>
        <v>0</v>
      </c>
      <c r="P93" s="19">
        <f t="shared" si="117"/>
        <v>0</v>
      </c>
      <c r="Q93" s="19">
        <f t="shared" si="117"/>
        <v>0</v>
      </c>
      <c r="R93" s="19">
        <f t="shared" si="117"/>
        <v>0</v>
      </c>
      <c r="S93" s="19">
        <f t="shared" si="117"/>
        <v>0</v>
      </c>
      <c r="T93" s="19">
        <f t="shared" si="117"/>
        <v>0</v>
      </c>
      <c r="U93" s="19">
        <f t="shared" si="117"/>
        <v>0</v>
      </c>
      <c r="V93" s="19">
        <f t="shared" si="117"/>
        <v>0</v>
      </c>
      <c r="W93" s="19">
        <f t="shared" si="117"/>
        <v>0</v>
      </c>
      <c r="X93" s="19">
        <f t="shared" si="118"/>
        <v>0</v>
      </c>
      <c r="Y93" s="19">
        <f t="shared" si="118"/>
        <v>0</v>
      </c>
      <c r="Z93" s="19">
        <f t="shared" si="118"/>
        <v>0</v>
      </c>
      <c r="AA93" s="19">
        <f t="shared" si="118"/>
        <v>0</v>
      </c>
      <c r="AB93" s="19">
        <f t="shared" si="118"/>
        <v>0</v>
      </c>
      <c r="AC93" s="19">
        <f t="shared" si="118"/>
        <v>0</v>
      </c>
      <c r="AD93" s="19">
        <f t="shared" si="118"/>
        <v>0</v>
      </c>
      <c r="AE93" s="19">
        <f t="shared" si="118"/>
        <v>0</v>
      </c>
      <c r="AF93" s="19">
        <f t="shared" si="118"/>
        <v>0</v>
      </c>
      <c r="AG93" s="19">
        <f t="shared" si="118"/>
        <v>0</v>
      </c>
      <c r="AH93" s="19">
        <f t="shared" si="119"/>
        <v>0</v>
      </c>
      <c r="AI93" s="19">
        <f t="shared" si="119"/>
        <v>0</v>
      </c>
      <c r="AJ93" s="19">
        <f t="shared" si="119"/>
        <v>0</v>
      </c>
      <c r="AK93" s="19">
        <f t="shared" si="119"/>
        <v>0</v>
      </c>
      <c r="AL93" s="19">
        <f t="shared" si="119"/>
        <v>0</v>
      </c>
      <c r="AM93" s="19">
        <f t="shared" si="119"/>
        <v>0</v>
      </c>
      <c r="AN93" s="19">
        <f t="shared" si="119"/>
        <v>0</v>
      </c>
      <c r="AO93" s="2">
        <f t="shared" si="120"/>
        <v>-0.90740740740740722</v>
      </c>
      <c r="AP93" s="2">
        <f t="shared" si="124"/>
        <v>11.851851851851855</v>
      </c>
      <c r="AQ93" s="240">
        <f t="shared" si="121"/>
        <v>0</v>
      </c>
      <c r="AR93">
        <f>[1]!dic_interpolado(D93:AN93,D$83:AN$83,AQ93)</f>
        <v>0.86599999999999999</v>
      </c>
      <c r="AS93" s="2">
        <f t="shared" si="122"/>
        <v>11.851851851851855</v>
      </c>
      <c r="BY93" s="47"/>
      <c r="BZ93" s="47"/>
      <c r="CA93" s="47"/>
      <c r="CB93" s="47"/>
      <c r="CC93" s="47"/>
      <c r="CE93" s="47"/>
    </row>
    <row r="94" spans="1:83" x14ac:dyDescent="0.25">
      <c r="A94">
        <f t="shared" si="114"/>
        <v>12.037037037037038</v>
      </c>
      <c r="B94">
        <v>11</v>
      </c>
      <c r="C94" s="20">
        <f t="shared" si="123"/>
        <v>-0.89814814814814814</v>
      </c>
      <c r="D94" s="19">
        <f t="shared" ref="D94:M103" si="125">$H$74+$C94*$G$74+$F$74*D$83+$E$74*D$83*$C94+$C94^2*$D$74+$C$74*D$83^2</f>
        <v>0</v>
      </c>
      <c r="E94" s="19">
        <f t="shared" si="125"/>
        <v>0</v>
      </c>
      <c r="F94" s="19">
        <f t="shared" si="125"/>
        <v>0</v>
      </c>
      <c r="G94" s="19">
        <f t="shared" si="125"/>
        <v>0</v>
      </c>
      <c r="H94" s="19">
        <f t="shared" si="125"/>
        <v>0</v>
      </c>
      <c r="I94" s="19">
        <f t="shared" si="125"/>
        <v>0</v>
      </c>
      <c r="J94" s="19">
        <f t="shared" si="125"/>
        <v>0</v>
      </c>
      <c r="K94" s="19">
        <f t="shared" si="125"/>
        <v>0</v>
      </c>
      <c r="L94" s="19">
        <f t="shared" si="125"/>
        <v>0</v>
      </c>
      <c r="M94" s="19">
        <f t="shared" si="125"/>
        <v>0</v>
      </c>
      <c r="N94" s="19">
        <f t="shared" ref="N94:W103" si="126">$H$74+$C94*$G$74+$F$74*N$83+$E$74*N$83*$C94+$C94^2*$D$74+$C$74*N$83^2</f>
        <v>0</v>
      </c>
      <c r="O94" s="19">
        <f t="shared" si="126"/>
        <v>0</v>
      </c>
      <c r="P94" s="19">
        <f t="shared" si="126"/>
        <v>0</v>
      </c>
      <c r="Q94" s="19">
        <f t="shared" si="126"/>
        <v>0</v>
      </c>
      <c r="R94" s="19">
        <f t="shared" si="126"/>
        <v>0</v>
      </c>
      <c r="S94" s="19">
        <f t="shared" si="126"/>
        <v>0</v>
      </c>
      <c r="T94" s="19">
        <f t="shared" si="126"/>
        <v>0</v>
      </c>
      <c r="U94" s="19">
        <f t="shared" si="126"/>
        <v>0</v>
      </c>
      <c r="V94" s="19">
        <f t="shared" si="126"/>
        <v>0</v>
      </c>
      <c r="W94" s="19">
        <f t="shared" si="126"/>
        <v>0</v>
      </c>
      <c r="X94" s="19">
        <f t="shared" ref="X94:AG103" si="127">$H$74+$C94*$G$74+$F$74*X$83+$E$74*X$83*$C94+$C94^2*$D$74+$C$74*X$83^2</f>
        <v>0</v>
      </c>
      <c r="Y94" s="19">
        <f t="shared" si="127"/>
        <v>0</v>
      </c>
      <c r="Z94" s="19">
        <f t="shared" si="127"/>
        <v>0</v>
      </c>
      <c r="AA94" s="19">
        <f t="shared" si="127"/>
        <v>0</v>
      </c>
      <c r="AB94" s="19">
        <f t="shared" si="127"/>
        <v>0</v>
      </c>
      <c r="AC94" s="19">
        <f t="shared" si="127"/>
        <v>0</v>
      </c>
      <c r="AD94" s="19">
        <f t="shared" si="127"/>
        <v>0</v>
      </c>
      <c r="AE94" s="19">
        <f t="shared" si="127"/>
        <v>0</v>
      </c>
      <c r="AF94" s="19">
        <f t="shared" si="127"/>
        <v>0</v>
      </c>
      <c r="AG94" s="19">
        <f t="shared" si="127"/>
        <v>0</v>
      </c>
      <c r="AH94" s="19">
        <f t="shared" ref="AH94:AN103" si="128">$H$74+$C94*$G$74+$F$74*AH$83+$E$74*AH$83*$C94+$C94^2*$D$74+$C$74*AH$83^2</f>
        <v>0</v>
      </c>
      <c r="AI94" s="19">
        <f t="shared" si="128"/>
        <v>0</v>
      </c>
      <c r="AJ94" s="19">
        <f t="shared" si="128"/>
        <v>0</v>
      </c>
      <c r="AK94" s="19">
        <f t="shared" si="128"/>
        <v>0</v>
      </c>
      <c r="AL94" s="19">
        <f t="shared" si="128"/>
        <v>0</v>
      </c>
      <c r="AM94" s="19">
        <f t="shared" si="128"/>
        <v>0</v>
      </c>
      <c r="AN94" s="19">
        <f t="shared" si="128"/>
        <v>0</v>
      </c>
      <c r="AO94" s="2">
        <f t="shared" si="120"/>
        <v>-0.89814814814814814</v>
      </c>
      <c r="AP94" s="2">
        <f t="shared" si="124"/>
        <v>12.037037037037038</v>
      </c>
      <c r="AQ94" s="240">
        <f t="shared" si="121"/>
        <v>0</v>
      </c>
      <c r="AR94">
        <f>[1]!dic_interpolado(D94:AN94,D$83:AN$83,AQ94)</f>
        <v>0.86599999999999999</v>
      </c>
      <c r="AS94" s="2">
        <f t="shared" si="122"/>
        <v>12.037037037037038</v>
      </c>
      <c r="BY94" s="47"/>
      <c r="BZ94" s="47"/>
      <c r="CA94" s="47"/>
      <c r="CB94" s="47"/>
      <c r="CC94" s="47"/>
      <c r="CE94" s="47"/>
    </row>
    <row r="95" spans="1:83" x14ac:dyDescent="0.25">
      <c r="A95">
        <f t="shared" si="114"/>
        <v>12.222222222222221</v>
      </c>
      <c r="B95">
        <v>12</v>
      </c>
      <c r="C95" s="20">
        <f t="shared" si="123"/>
        <v>-0.88888888888888884</v>
      </c>
      <c r="D95" s="19">
        <f t="shared" si="125"/>
        <v>0</v>
      </c>
      <c r="E95" s="19">
        <f t="shared" si="125"/>
        <v>0</v>
      </c>
      <c r="F95" s="19">
        <f t="shared" si="125"/>
        <v>0</v>
      </c>
      <c r="G95" s="19">
        <f t="shared" si="125"/>
        <v>0</v>
      </c>
      <c r="H95" s="19">
        <f t="shared" si="125"/>
        <v>0</v>
      </c>
      <c r="I95" s="19">
        <f t="shared" si="125"/>
        <v>0</v>
      </c>
      <c r="J95" s="19">
        <f t="shared" si="125"/>
        <v>0</v>
      </c>
      <c r="K95" s="19">
        <f t="shared" si="125"/>
        <v>0</v>
      </c>
      <c r="L95" s="19">
        <f t="shared" si="125"/>
        <v>0</v>
      </c>
      <c r="M95" s="19">
        <f t="shared" si="125"/>
        <v>0</v>
      </c>
      <c r="N95" s="19">
        <f t="shared" si="126"/>
        <v>0</v>
      </c>
      <c r="O95" s="19">
        <f t="shared" si="126"/>
        <v>0</v>
      </c>
      <c r="P95" s="19">
        <f t="shared" si="126"/>
        <v>0</v>
      </c>
      <c r="Q95" s="19">
        <f t="shared" si="126"/>
        <v>0</v>
      </c>
      <c r="R95" s="19">
        <f t="shared" si="126"/>
        <v>0</v>
      </c>
      <c r="S95" s="19">
        <f t="shared" si="126"/>
        <v>0</v>
      </c>
      <c r="T95" s="19">
        <f t="shared" si="126"/>
        <v>0</v>
      </c>
      <c r="U95" s="19">
        <f t="shared" si="126"/>
        <v>0</v>
      </c>
      <c r="V95" s="19">
        <f t="shared" si="126"/>
        <v>0</v>
      </c>
      <c r="W95" s="19">
        <f t="shared" si="126"/>
        <v>0</v>
      </c>
      <c r="X95" s="19">
        <f t="shared" si="127"/>
        <v>0</v>
      </c>
      <c r="Y95" s="19">
        <f t="shared" si="127"/>
        <v>0</v>
      </c>
      <c r="Z95" s="19">
        <f t="shared" si="127"/>
        <v>0</v>
      </c>
      <c r="AA95" s="19">
        <f t="shared" si="127"/>
        <v>0</v>
      </c>
      <c r="AB95" s="19">
        <f t="shared" si="127"/>
        <v>0</v>
      </c>
      <c r="AC95" s="19">
        <f t="shared" si="127"/>
        <v>0</v>
      </c>
      <c r="AD95" s="19">
        <f t="shared" si="127"/>
        <v>0</v>
      </c>
      <c r="AE95" s="19">
        <f t="shared" si="127"/>
        <v>0</v>
      </c>
      <c r="AF95" s="19">
        <f t="shared" si="127"/>
        <v>0</v>
      </c>
      <c r="AG95" s="19">
        <f t="shared" si="127"/>
        <v>0</v>
      </c>
      <c r="AH95" s="19">
        <f t="shared" si="128"/>
        <v>0</v>
      </c>
      <c r="AI95" s="19">
        <f t="shared" si="128"/>
        <v>0</v>
      </c>
      <c r="AJ95" s="19">
        <f t="shared" si="128"/>
        <v>0</v>
      </c>
      <c r="AK95" s="19">
        <f t="shared" si="128"/>
        <v>0</v>
      </c>
      <c r="AL95" s="19">
        <f t="shared" si="128"/>
        <v>0</v>
      </c>
      <c r="AM95" s="19">
        <f t="shared" si="128"/>
        <v>0</v>
      </c>
      <c r="AN95" s="19">
        <f t="shared" si="128"/>
        <v>0</v>
      </c>
      <c r="AO95" s="2">
        <f t="shared" si="120"/>
        <v>-0.88888888888888884</v>
      </c>
      <c r="AP95" s="2">
        <f t="shared" si="124"/>
        <v>12.222222222222221</v>
      </c>
      <c r="AQ95" s="240">
        <f t="shared" si="121"/>
        <v>0</v>
      </c>
      <c r="AR95">
        <f>[1]!dic_interpolado(D95:AN95,D$83:AN$83,AQ95)</f>
        <v>0.86599999999999999</v>
      </c>
      <c r="AS95" s="2">
        <f t="shared" si="122"/>
        <v>12.222222222222221</v>
      </c>
      <c r="BY95" s="47"/>
      <c r="BZ95" s="47"/>
      <c r="CA95" s="47"/>
      <c r="CB95" s="47"/>
      <c r="CC95" s="47"/>
      <c r="CE95" s="47"/>
    </row>
    <row r="96" spans="1:83" x14ac:dyDescent="0.25">
      <c r="A96">
        <f t="shared" si="114"/>
        <v>12.407407407407408</v>
      </c>
      <c r="B96">
        <v>13</v>
      </c>
      <c r="C96" s="20">
        <f t="shared" si="123"/>
        <v>-0.87962962962962954</v>
      </c>
      <c r="D96" s="19">
        <f t="shared" si="125"/>
        <v>0</v>
      </c>
      <c r="E96" s="19">
        <f t="shared" si="125"/>
        <v>0</v>
      </c>
      <c r="F96" s="19">
        <f t="shared" si="125"/>
        <v>0</v>
      </c>
      <c r="G96" s="19">
        <f t="shared" si="125"/>
        <v>0</v>
      </c>
      <c r="H96" s="19">
        <f t="shared" si="125"/>
        <v>0</v>
      </c>
      <c r="I96" s="19">
        <f t="shared" si="125"/>
        <v>0</v>
      </c>
      <c r="J96" s="19">
        <f t="shared" si="125"/>
        <v>0</v>
      </c>
      <c r="K96" s="19">
        <f t="shared" si="125"/>
        <v>0</v>
      </c>
      <c r="L96" s="19">
        <f t="shared" si="125"/>
        <v>0</v>
      </c>
      <c r="M96" s="19">
        <f t="shared" si="125"/>
        <v>0</v>
      </c>
      <c r="N96" s="19">
        <f t="shared" si="126"/>
        <v>0</v>
      </c>
      <c r="O96" s="19">
        <f t="shared" si="126"/>
        <v>0</v>
      </c>
      <c r="P96" s="19">
        <f t="shared" si="126"/>
        <v>0</v>
      </c>
      <c r="Q96" s="19">
        <f t="shared" si="126"/>
        <v>0</v>
      </c>
      <c r="R96" s="19">
        <f t="shared" si="126"/>
        <v>0</v>
      </c>
      <c r="S96" s="19">
        <f t="shared" si="126"/>
        <v>0</v>
      </c>
      <c r="T96" s="19">
        <f t="shared" si="126"/>
        <v>0</v>
      </c>
      <c r="U96" s="19">
        <f t="shared" si="126"/>
        <v>0</v>
      </c>
      <c r="V96" s="19">
        <f t="shared" si="126"/>
        <v>0</v>
      </c>
      <c r="W96" s="19">
        <f t="shared" si="126"/>
        <v>0</v>
      </c>
      <c r="X96" s="19">
        <f t="shared" si="127"/>
        <v>0</v>
      </c>
      <c r="Y96" s="19">
        <f t="shared" si="127"/>
        <v>0</v>
      </c>
      <c r="Z96" s="19">
        <f t="shared" si="127"/>
        <v>0</v>
      </c>
      <c r="AA96" s="19">
        <f t="shared" si="127"/>
        <v>0</v>
      </c>
      <c r="AB96" s="19">
        <f t="shared" si="127"/>
        <v>0</v>
      </c>
      <c r="AC96" s="19">
        <f t="shared" si="127"/>
        <v>0</v>
      </c>
      <c r="AD96" s="19">
        <f t="shared" si="127"/>
        <v>0</v>
      </c>
      <c r="AE96" s="19">
        <f t="shared" si="127"/>
        <v>0</v>
      </c>
      <c r="AF96" s="19">
        <f t="shared" si="127"/>
        <v>0</v>
      </c>
      <c r="AG96" s="19">
        <f t="shared" si="127"/>
        <v>0</v>
      </c>
      <c r="AH96" s="19">
        <f t="shared" si="128"/>
        <v>0</v>
      </c>
      <c r="AI96" s="19">
        <f t="shared" si="128"/>
        <v>0</v>
      </c>
      <c r="AJ96" s="19">
        <f t="shared" si="128"/>
        <v>0</v>
      </c>
      <c r="AK96" s="19">
        <f t="shared" si="128"/>
        <v>0</v>
      </c>
      <c r="AL96" s="19">
        <f t="shared" si="128"/>
        <v>0</v>
      </c>
      <c r="AM96" s="19">
        <f t="shared" si="128"/>
        <v>0</v>
      </c>
      <c r="AN96" s="19">
        <f t="shared" si="128"/>
        <v>0</v>
      </c>
      <c r="AO96" s="2">
        <f t="shared" si="120"/>
        <v>-0.87962962962962954</v>
      </c>
      <c r="AP96" s="2">
        <f t="shared" si="124"/>
        <v>12.407407407407408</v>
      </c>
      <c r="AQ96" s="240">
        <f t="shared" si="121"/>
        <v>0</v>
      </c>
      <c r="AR96">
        <f>[1]!dic_interpolado(D96:AN96,D$83:AN$83,AQ96)</f>
        <v>0.86599999999999999</v>
      </c>
      <c r="AS96" s="2">
        <f t="shared" si="122"/>
        <v>12.407407407407408</v>
      </c>
      <c r="BY96" s="47"/>
      <c r="BZ96" s="47"/>
      <c r="CA96" s="47"/>
      <c r="CB96" s="47"/>
      <c r="CC96" s="47"/>
      <c r="CE96" s="47"/>
    </row>
    <row r="97" spans="1:83" x14ac:dyDescent="0.25">
      <c r="A97">
        <f t="shared" si="114"/>
        <v>12.592592592592595</v>
      </c>
      <c r="B97">
        <v>14</v>
      </c>
      <c r="C97" s="20">
        <f t="shared" si="123"/>
        <v>-0.87037037037037024</v>
      </c>
      <c r="D97" s="19">
        <f t="shared" si="125"/>
        <v>0</v>
      </c>
      <c r="E97" s="19">
        <f t="shared" si="125"/>
        <v>0</v>
      </c>
      <c r="F97" s="19">
        <f t="shared" si="125"/>
        <v>0</v>
      </c>
      <c r="G97" s="19">
        <f t="shared" si="125"/>
        <v>0</v>
      </c>
      <c r="H97" s="19">
        <f t="shared" si="125"/>
        <v>0</v>
      </c>
      <c r="I97" s="19">
        <f t="shared" si="125"/>
        <v>0</v>
      </c>
      <c r="J97" s="19">
        <f t="shared" si="125"/>
        <v>0</v>
      </c>
      <c r="K97" s="19">
        <f t="shared" si="125"/>
        <v>0</v>
      </c>
      <c r="L97" s="19">
        <f t="shared" si="125"/>
        <v>0</v>
      </c>
      <c r="M97" s="19">
        <f t="shared" si="125"/>
        <v>0</v>
      </c>
      <c r="N97" s="19">
        <f t="shared" si="126"/>
        <v>0</v>
      </c>
      <c r="O97" s="19">
        <f t="shared" si="126"/>
        <v>0</v>
      </c>
      <c r="P97" s="19">
        <f t="shared" si="126"/>
        <v>0</v>
      </c>
      <c r="Q97" s="19">
        <f t="shared" si="126"/>
        <v>0</v>
      </c>
      <c r="R97" s="19">
        <f t="shared" si="126"/>
        <v>0</v>
      </c>
      <c r="S97" s="19">
        <f t="shared" si="126"/>
        <v>0</v>
      </c>
      <c r="T97" s="19">
        <f t="shared" si="126"/>
        <v>0</v>
      </c>
      <c r="U97" s="19">
        <f t="shared" si="126"/>
        <v>0</v>
      </c>
      <c r="V97" s="19">
        <f t="shared" si="126"/>
        <v>0</v>
      </c>
      <c r="W97" s="19">
        <f t="shared" si="126"/>
        <v>0</v>
      </c>
      <c r="X97" s="19">
        <f t="shared" si="127"/>
        <v>0</v>
      </c>
      <c r="Y97" s="19">
        <f t="shared" si="127"/>
        <v>0</v>
      </c>
      <c r="Z97" s="19">
        <f t="shared" si="127"/>
        <v>0</v>
      </c>
      <c r="AA97" s="19">
        <f t="shared" si="127"/>
        <v>0</v>
      </c>
      <c r="AB97" s="19">
        <f t="shared" si="127"/>
        <v>0</v>
      </c>
      <c r="AC97" s="19">
        <f t="shared" si="127"/>
        <v>0</v>
      </c>
      <c r="AD97" s="19">
        <f t="shared" si="127"/>
        <v>0</v>
      </c>
      <c r="AE97" s="19">
        <f t="shared" si="127"/>
        <v>0</v>
      </c>
      <c r="AF97" s="19">
        <f t="shared" si="127"/>
        <v>0</v>
      </c>
      <c r="AG97" s="19">
        <f t="shared" si="127"/>
        <v>0</v>
      </c>
      <c r="AH97" s="19">
        <f t="shared" si="128"/>
        <v>0</v>
      </c>
      <c r="AI97" s="19">
        <f t="shared" si="128"/>
        <v>0</v>
      </c>
      <c r="AJ97" s="19">
        <f t="shared" si="128"/>
        <v>0</v>
      </c>
      <c r="AK97" s="19">
        <f t="shared" si="128"/>
        <v>0</v>
      </c>
      <c r="AL97" s="19">
        <f t="shared" si="128"/>
        <v>0</v>
      </c>
      <c r="AM97" s="19">
        <f t="shared" si="128"/>
        <v>0</v>
      </c>
      <c r="AN97" s="19">
        <f t="shared" si="128"/>
        <v>0</v>
      </c>
      <c r="AO97" s="2">
        <f t="shared" si="120"/>
        <v>-0.87037037037037024</v>
      </c>
      <c r="AP97" s="2">
        <f t="shared" si="124"/>
        <v>12.592592592592595</v>
      </c>
      <c r="AQ97" s="240">
        <f t="shared" si="121"/>
        <v>0</v>
      </c>
      <c r="AR97">
        <f>[1]!dic_interpolado(D97:AN97,D$83:AN$83,AQ97)</f>
        <v>0.86599999999999999</v>
      </c>
      <c r="AS97" s="2">
        <f t="shared" si="122"/>
        <v>12.592592592592595</v>
      </c>
      <c r="BY97" s="47"/>
      <c r="BZ97" s="47"/>
      <c r="CA97" s="47"/>
      <c r="CB97" s="47"/>
      <c r="CC97" s="47"/>
      <c r="CE97" s="47"/>
    </row>
    <row r="98" spans="1:83" x14ac:dyDescent="0.25">
      <c r="A98">
        <f t="shared" si="114"/>
        <v>12.777777777777782</v>
      </c>
      <c r="B98">
        <v>15</v>
      </c>
      <c r="C98" s="20">
        <f t="shared" si="123"/>
        <v>-0.86111111111111094</v>
      </c>
      <c r="D98" s="19">
        <f t="shared" si="125"/>
        <v>0</v>
      </c>
      <c r="E98" s="19">
        <f t="shared" si="125"/>
        <v>0</v>
      </c>
      <c r="F98" s="19">
        <f t="shared" si="125"/>
        <v>0</v>
      </c>
      <c r="G98" s="19">
        <f t="shared" si="125"/>
        <v>0</v>
      </c>
      <c r="H98" s="19">
        <f t="shared" si="125"/>
        <v>0</v>
      </c>
      <c r="I98" s="19">
        <f t="shared" si="125"/>
        <v>0</v>
      </c>
      <c r="J98" s="19">
        <f t="shared" si="125"/>
        <v>0</v>
      </c>
      <c r="K98" s="19">
        <f t="shared" si="125"/>
        <v>0</v>
      </c>
      <c r="L98" s="19">
        <f t="shared" si="125"/>
        <v>0</v>
      </c>
      <c r="M98" s="19">
        <f t="shared" si="125"/>
        <v>0</v>
      </c>
      <c r="N98" s="19">
        <f t="shared" si="126"/>
        <v>0</v>
      </c>
      <c r="O98" s="19">
        <f t="shared" si="126"/>
        <v>0</v>
      </c>
      <c r="P98" s="19">
        <f t="shared" si="126"/>
        <v>0</v>
      </c>
      <c r="Q98" s="19">
        <f t="shared" si="126"/>
        <v>0</v>
      </c>
      <c r="R98" s="19">
        <f t="shared" si="126"/>
        <v>0</v>
      </c>
      <c r="S98" s="19">
        <f t="shared" si="126"/>
        <v>0</v>
      </c>
      <c r="T98" s="19">
        <f t="shared" si="126"/>
        <v>0</v>
      </c>
      <c r="U98" s="19">
        <f t="shared" si="126"/>
        <v>0</v>
      </c>
      <c r="V98" s="19">
        <f t="shared" si="126"/>
        <v>0</v>
      </c>
      <c r="W98" s="19">
        <f t="shared" si="126"/>
        <v>0</v>
      </c>
      <c r="X98" s="19">
        <f t="shared" si="127"/>
        <v>0</v>
      </c>
      <c r="Y98" s="19">
        <f t="shared" si="127"/>
        <v>0</v>
      </c>
      <c r="Z98" s="19">
        <f t="shared" si="127"/>
        <v>0</v>
      </c>
      <c r="AA98" s="19">
        <f t="shared" si="127"/>
        <v>0</v>
      </c>
      <c r="AB98" s="19">
        <f t="shared" si="127"/>
        <v>0</v>
      </c>
      <c r="AC98" s="19">
        <f t="shared" si="127"/>
        <v>0</v>
      </c>
      <c r="AD98" s="19">
        <f t="shared" si="127"/>
        <v>0</v>
      </c>
      <c r="AE98" s="19">
        <f t="shared" si="127"/>
        <v>0</v>
      </c>
      <c r="AF98" s="19">
        <f t="shared" si="127"/>
        <v>0</v>
      </c>
      <c r="AG98" s="19">
        <f t="shared" si="127"/>
        <v>0</v>
      </c>
      <c r="AH98" s="19">
        <f t="shared" si="128"/>
        <v>0</v>
      </c>
      <c r="AI98" s="19">
        <f t="shared" si="128"/>
        <v>0</v>
      </c>
      <c r="AJ98" s="19">
        <f t="shared" si="128"/>
        <v>0</v>
      </c>
      <c r="AK98" s="19">
        <f t="shared" si="128"/>
        <v>0</v>
      </c>
      <c r="AL98" s="19">
        <f t="shared" si="128"/>
        <v>0</v>
      </c>
      <c r="AM98" s="19">
        <f t="shared" si="128"/>
        <v>0</v>
      </c>
      <c r="AN98" s="19">
        <f t="shared" si="128"/>
        <v>0</v>
      </c>
      <c r="AO98" s="2">
        <f t="shared" si="120"/>
        <v>-0.86111111111111094</v>
      </c>
      <c r="AP98" s="2">
        <f t="shared" si="124"/>
        <v>12.777777777777782</v>
      </c>
      <c r="AQ98" s="240">
        <f t="shared" si="121"/>
        <v>0</v>
      </c>
      <c r="AR98">
        <f>[1]!dic_interpolado(D98:AN98,D$83:AN$83,AQ98)</f>
        <v>0.86599999999999999</v>
      </c>
      <c r="AS98" s="2">
        <f t="shared" si="122"/>
        <v>12.777777777777782</v>
      </c>
      <c r="BY98" s="47"/>
      <c r="BZ98" s="47"/>
      <c r="CA98" s="47"/>
      <c r="CB98" s="47"/>
      <c r="CC98" s="47"/>
      <c r="CE98" s="47"/>
    </row>
    <row r="99" spans="1:83" x14ac:dyDescent="0.25">
      <c r="A99">
        <f t="shared" si="114"/>
        <v>12.962962962962969</v>
      </c>
      <c r="B99">
        <v>16</v>
      </c>
      <c r="C99" s="20">
        <f t="shared" si="123"/>
        <v>-0.85185185185185164</v>
      </c>
      <c r="D99" s="19">
        <f t="shared" si="125"/>
        <v>0</v>
      </c>
      <c r="E99" s="19">
        <f t="shared" si="125"/>
        <v>0</v>
      </c>
      <c r="F99" s="19">
        <f t="shared" si="125"/>
        <v>0</v>
      </c>
      <c r="G99" s="19">
        <f t="shared" si="125"/>
        <v>0</v>
      </c>
      <c r="H99" s="19">
        <f t="shared" si="125"/>
        <v>0</v>
      </c>
      <c r="I99" s="19">
        <f t="shared" si="125"/>
        <v>0</v>
      </c>
      <c r="J99" s="19">
        <f t="shared" si="125"/>
        <v>0</v>
      </c>
      <c r="K99" s="19">
        <f t="shared" si="125"/>
        <v>0</v>
      </c>
      <c r="L99" s="19">
        <f t="shared" si="125"/>
        <v>0</v>
      </c>
      <c r="M99" s="19">
        <f t="shared" si="125"/>
        <v>0</v>
      </c>
      <c r="N99" s="19">
        <f t="shared" si="126"/>
        <v>0</v>
      </c>
      <c r="O99" s="19">
        <f t="shared" si="126"/>
        <v>0</v>
      </c>
      <c r="P99" s="19">
        <f t="shared" si="126"/>
        <v>0</v>
      </c>
      <c r="Q99" s="19">
        <f t="shared" si="126"/>
        <v>0</v>
      </c>
      <c r="R99" s="19">
        <f t="shared" si="126"/>
        <v>0</v>
      </c>
      <c r="S99" s="19">
        <f t="shared" si="126"/>
        <v>0</v>
      </c>
      <c r="T99" s="19">
        <f t="shared" si="126"/>
        <v>0</v>
      </c>
      <c r="U99" s="19">
        <f t="shared" si="126"/>
        <v>0</v>
      </c>
      <c r="V99" s="19">
        <f t="shared" si="126"/>
        <v>0</v>
      </c>
      <c r="W99" s="19">
        <f t="shared" si="126"/>
        <v>0</v>
      </c>
      <c r="X99" s="19">
        <f t="shared" si="127"/>
        <v>0</v>
      </c>
      <c r="Y99" s="19">
        <f t="shared" si="127"/>
        <v>0</v>
      </c>
      <c r="Z99" s="19">
        <f t="shared" si="127"/>
        <v>0</v>
      </c>
      <c r="AA99" s="19">
        <f t="shared" si="127"/>
        <v>0</v>
      </c>
      <c r="AB99" s="19">
        <f t="shared" si="127"/>
        <v>0</v>
      </c>
      <c r="AC99" s="19">
        <f t="shared" si="127"/>
        <v>0</v>
      </c>
      <c r="AD99" s="19">
        <f t="shared" si="127"/>
        <v>0</v>
      </c>
      <c r="AE99" s="19">
        <f t="shared" si="127"/>
        <v>0</v>
      </c>
      <c r="AF99" s="19">
        <f t="shared" si="127"/>
        <v>0</v>
      </c>
      <c r="AG99" s="19">
        <f t="shared" si="127"/>
        <v>0</v>
      </c>
      <c r="AH99" s="19">
        <f t="shared" si="128"/>
        <v>0</v>
      </c>
      <c r="AI99" s="19">
        <f t="shared" si="128"/>
        <v>0</v>
      </c>
      <c r="AJ99" s="19">
        <f t="shared" si="128"/>
        <v>0</v>
      </c>
      <c r="AK99" s="19">
        <f t="shared" si="128"/>
        <v>0</v>
      </c>
      <c r="AL99" s="19">
        <f t="shared" si="128"/>
        <v>0</v>
      </c>
      <c r="AM99" s="19">
        <f t="shared" si="128"/>
        <v>0</v>
      </c>
      <c r="AN99" s="19">
        <f t="shared" si="128"/>
        <v>0</v>
      </c>
      <c r="AO99" s="2">
        <f t="shared" si="120"/>
        <v>-0.85185185185185164</v>
      </c>
      <c r="AP99" s="2">
        <f t="shared" si="124"/>
        <v>12.962962962962969</v>
      </c>
      <c r="AQ99" s="240">
        <f t="shared" si="121"/>
        <v>0</v>
      </c>
      <c r="AR99">
        <f>[1]!dic_interpolado(D99:AN99,D$83:AN$83,AQ99)</f>
        <v>0.86599999999999999</v>
      </c>
      <c r="AS99" s="2">
        <f t="shared" si="122"/>
        <v>12.962962962962969</v>
      </c>
      <c r="BY99" s="47"/>
      <c r="BZ99" s="47"/>
      <c r="CA99" s="47"/>
      <c r="CB99" s="47"/>
      <c r="CC99" s="47"/>
      <c r="CE99" s="47"/>
    </row>
    <row r="100" spans="1:83" x14ac:dyDescent="0.25">
      <c r="A100">
        <f t="shared" si="114"/>
        <v>13.148148148148149</v>
      </c>
      <c r="B100">
        <v>17</v>
      </c>
      <c r="C100" s="20">
        <f t="shared" si="123"/>
        <v>-0.84259259259259256</v>
      </c>
      <c r="D100" s="19">
        <f t="shared" si="125"/>
        <v>0</v>
      </c>
      <c r="E100" s="19">
        <f t="shared" si="125"/>
        <v>0</v>
      </c>
      <c r="F100" s="19">
        <f t="shared" si="125"/>
        <v>0</v>
      </c>
      <c r="G100" s="19">
        <f t="shared" si="125"/>
        <v>0</v>
      </c>
      <c r="H100" s="19">
        <f t="shared" si="125"/>
        <v>0</v>
      </c>
      <c r="I100" s="19">
        <f t="shared" si="125"/>
        <v>0</v>
      </c>
      <c r="J100" s="19">
        <f t="shared" si="125"/>
        <v>0</v>
      </c>
      <c r="K100" s="19">
        <f t="shared" si="125"/>
        <v>0</v>
      </c>
      <c r="L100" s="19">
        <f t="shared" si="125"/>
        <v>0</v>
      </c>
      <c r="M100" s="19">
        <f t="shared" si="125"/>
        <v>0</v>
      </c>
      <c r="N100" s="19">
        <f t="shared" si="126"/>
        <v>0</v>
      </c>
      <c r="O100" s="19">
        <f t="shared" si="126"/>
        <v>0</v>
      </c>
      <c r="P100" s="19">
        <f t="shared" si="126"/>
        <v>0</v>
      </c>
      <c r="Q100" s="19">
        <f t="shared" si="126"/>
        <v>0</v>
      </c>
      <c r="R100" s="19">
        <f t="shared" si="126"/>
        <v>0</v>
      </c>
      <c r="S100" s="19">
        <f t="shared" si="126"/>
        <v>0</v>
      </c>
      <c r="T100" s="19">
        <f t="shared" si="126"/>
        <v>0</v>
      </c>
      <c r="U100" s="19">
        <f t="shared" si="126"/>
        <v>0</v>
      </c>
      <c r="V100" s="19">
        <f t="shared" si="126"/>
        <v>0</v>
      </c>
      <c r="W100" s="19">
        <f t="shared" si="126"/>
        <v>0</v>
      </c>
      <c r="X100" s="19">
        <f t="shared" si="127"/>
        <v>0</v>
      </c>
      <c r="Y100" s="19">
        <f t="shared" si="127"/>
        <v>0</v>
      </c>
      <c r="Z100" s="19">
        <f t="shared" si="127"/>
        <v>0</v>
      </c>
      <c r="AA100" s="19">
        <f t="shared" si="127"/>
        <v>0</v>
      </c>
      <c r="AB100" s="19">
        <f t="shared" si="127"/>
        <v>0</v>
      </c>
      <c r="AC100" s="19">
        <f t="shared" si="127"/>
        <v>0</v>
      </c>
      <c r="AD100" s="19">
        <f t="shared" si="127"/>
        <v>0</v>
      </c>
      <c r="AE100" s="19">
        <f t="shared" si="127"/>
        <v>0</v>
      </c>
      <c r="AF100" s="19">
        <f t="shared" si="127"/>
        <v>0</v>
      </c>
      <c r="AG100" s="19">
        <f t="shared" si="127"/>
        <v>0</v>
      </c>
      <c r="AH100" s="19">
        <f t="shared" si="128"/>
        <v>0</v>
      </c>
      <c r="AI100" s="19">
        <f t="shared" si="128"/>
        <v>0</v>
      </c>
      <c r="AJ100" s="19">
        <f t="shared" si="128"/>
        <v>0</v>
      </c>
      <c r="AK100" s="19">
        <f t="shared" si="128"/>
        <v>0</v>
      </c>
      <c r="AL100" s="19">
        <f t="shared" si="128"/>
        <v>0</v>
      </c>
      <c r="AM100" s="19">
        <f t="shared" si="128"/>
        <v>0</v>
      </c>
      <c r="AN100" s="19">
        <f t="shared" si="128"/>
        <v>0</v>
      </c>
      <c r="AO100" s="2">
        <f t="shared" si="120"/>
        <v>-0.84259259259259256</v>
      </c>
      <c r="AP100" s="2">
        <f t="shared" si="124"/>
        <v>13.148148148148149</v>
      </c>
      <c r="AQ100" s="240">
        <f t="shared" si="121"/>
        <v>0</v>
      </c>
      <c r="AR100">
        <f>[1]!dic_interpolado(D100:AN100,D$83:AN$83,AQ100)</f>
        <v>0.86599999999999999</v>
      </c>
      <c r="AS100" s="2">
        <f t="shared" si="122"/>
        <v>13.148148148148149</v>
      </c>
      <c r="BY100" s="47"/>
      <c r="BZ100" s="47"/>
      <c r="CA100" s="47"/>
      <c r="CB100" s="47"/>
      <c r="CC100" s="47"/>
      <c r="CE100" s="47"/>
    </row>
    <row r="101" spans="1:83" x14ac:dyDescent="0.25">
      <c r="A101">
        <f t="shared" si="114"/>
        <v>13.333333333333336</v>
      </c>
      <c r="B101">
        <v>18</v>
      </c>
      <c r="C101" s="20">
        <f t="shared" si="123"/>
        <v>-0.83333333333333326</v>
      </c>
      <c r="D101" s="19">
        <f t="shared" si="125"/>
        <v>0</v>
      </c>
      <c r="E101" s="19">
        <f t="shared" si="125"/>
        <v>0</v>
      </c>
      <c r="F101" s="19">
        <f t="shared" si="125"/>
        <v>0</v>
      </c>
      <c r="G101" s="19">
        <f t="shared" si="125"/>
        <v>0</v>
      </c>
      <c r="H101" s="19">
        <f t="shared" si="125"/>
        <v>0</v>
      </c>
      <c r="I101" s="19">
        <f t="shared" si="125"/>
        <v>0</v>
      </c>
      <c r="J101" s="19">
        <f t="shared" si="125"/>
        <v>0</v>
      </c>
      <c r="K101" s="19">
        <f t="shared" si="125"/>
        <v>0</v>
      </c>
      <c r="L101" s="19">
        <f t="shared" si="125"/>
        <v>0</v>
      </c>
      <c r="M101" s="19">
        <f t="shared" si="125"/>
        <v>0</v>
      </c>
      <c r="N101" s="19">
        <f t="shared" si="126"/>
        <v>0</v>
      </c>
      <c r="O101" s="19">
        <f t="shared" si="126"/>
        <v>0</v>
      </c>
      <c r="P101" s="19">
        <f t="shared" si="126"/>
        <v>0</v>
      </c>
      <c r="Q101" s="19">
        <f t="shared" si="126"/>
        <v>0</v>
      </c>
      <c r="R101" s="19">
        <f t="shared" si="126"/>
        <v>0</v>
      </c>
      <c r="S101" s="19">
        <f t="shared" si="126"/>
        <v>0</v>
      </c>
      <c r="T101" s="19">
        <f t="shared" si="126"/>
        <v>0</v>
      </c>
      <c r="U101" s="19">
        <f t="shared" si="126"/>
        <v>0</v>
      </c>
      <c r="V101" s="19">
        <f t="shared" si="126"/>
        <v>0</v>
      </c>
      <c r="W101" s="19">
        <f t="shared" si="126"/>
        <v>0</v>
      </c>
      <c r="X101" s="19">
        <f t="shared" si="127"/>
        <v>0</v>
      </c>
      <c r="Y101" s="19">
        <f t="shared" si="127"/>
        <v>0</v>
      </c>
      <c r="Z101" s="19">
        <f t="shared" si="127"/>
        <v>0</v>
      </c>
      <c r="AA101" s="19">
        <f t="shared" si="127"/>
        <v>0</v>
      </c>
      <c r="AB101" s="19">
        <f t="shared" si="127"/>
        <v>0</v>
      </c>
      <c r="AC101" s="19">
        <f t="shared" si="127"/>
        <v>0</v>
      </c>
      <c r="AD101" s="19">
        <f t="shared" si="127"/>
        <v>0</v>
      </c>
      <c r="AE101" s="19">
        <f t="shared" si="127"/>
        <v>0</v>
      </c>
      <c r="AF101" s="19">
        <f t="shared" si="127"/>
        <v>0</v>
      </c>
      <c r="AG101" s="19">
        <f t="shared" si="127"/>
        <v>0</v>
      </c>
      <c r="AH101" s="19">
        <f t="shared" si="128"/>
        <v>0</v>
      </c>
      <c r="AI101" s="19">
        <f t="shared" si="128"/>
        <v>0</v>
      </c>
      <c r="AJ101" s="19">
        <f t="shared" si="128"/>
        <v>0</v>
      </c>
      <c r="AK101" s="19">
        <f t="shared" si="128"/>
        <v>0</v>
      </c>
      <c r="AL101" s="19">
        <f t="shared" si="128"/>
        <v>0</v>
      </c>
      <c r="AM101" s="19">
        <f t="shared" si="128"/>
        <v>0</v>
      </c>
      <c r="AN101" s="19">
        <f t="shared" si="128"/>
        <v>0</v>
      </c>
      <c r="AO101" s="2">
        <f t="shared" si="120"/>
        <v>-0.83333333333333326</v>
      </c>
      <c r="AP101" s="2">
        <f t="shared" si="124"/>
        <v>13.333333333333336</v>
      </c>
      <c r="AQ101" s="240">
        <f t="shared" si="121"/>
        <v>0</v>
      </c>
      <c r="AR101">
        <f>[1]!dic_interpolado(D101:AN101,D$83:AN$83,AQ101)</f>
        <v>0.86599999999999999</v>
      </c>
      <c r="AS101" s="2">
        <f t="shared" si="122"/>
        <v>13.333333333333336</v>
      </c>
      <c r="BY101" s="47"/>
      <c r="BZ101" s="47"/>
      <c r="CA101" s="47"/>
      <c r="CB101" s="47"/>
      <c r="CC101" s="47"/>
      <c r="CE101" s="47"/>
    </row>
    <row r="102" spans="1:83" x14ac:dyDescent="0.25">
      <c r="A102">
        <f t="shared" si="114"/>
        <v>13.518518518518519</v>
      </c>
      <c r="B102">
        <v>19</v>
      </c>
      <c r="C102" s="20">
        <f t="shared" si="123"/>
        <v>-0.82407407407407396</v>
      </c>
      <c r="D102" s="19">
        <f t="shared" si="125"/>
        <v>0</v>
      </c>
      <c r="E102" s="19">
        <f t="shared" si="125"/>
        <v>0</v>
      </c>
      <c r="F102" s="19">
        <f t="shared" si="125"/>
        <v>0</v>
      </c>
      <c r="G102" s="19">
        <f t="shared" si="125"/>
        <v>0</v>
      </c>
      <c r="H102" s="19">
        <f t="shared" si="125"/>
        <v>0</v>
      </c>
      <c r="I102" s="19">
        <f t="shared" si="125"/>
        <v>0</v>
      </c>
      <c r="J102" s="19">
        <f t="shared" si="125"/>
        <v>0</v>
      </c>
      <c r="K102" s="19">
        <f t="shared" si="125"/>
        <v>0</v>
      </c>
      <c r="L102" s="19">
        <f t="shared" si="125"/>
        <v>0</v>
      </c>
      <c r="M102" s="19">
        <f t="shared" si="125"/>
        <v>0</v>
      </c>
      <c r="N102" s="19">
        <f t="shared" si="126"/>
        <v>0</v>
      </c>
      <c r="O102" s="19">
        <f t="shared" si="126"/>
        <v>0</v>
      </c>
      <c r="P102" s="19">
        <f t="shared" si="126"/>
        <v>0</v>
      </c>
      <c r="Q102" s="19">
        <f t="shared" si="126"/>
        <v>0</v>
      </c>
      <c r="R102" s="19">
        <f t="shared" si="126"/>
        <v>0</v>
      </c>
      <c r="S102" s="19">
        <f t="shared" si="126"/>
        <v>0</v>
      </c>
      <c r="T102" s="19">
        <f t="shared" si="126"/>
        <v>0</v>
      </c>
      <c r="U102" s="19">
        <f t="shared" si="126"/>
        <v>0</v>
      </c>
      <c r="V102" s="19">
        <f t="shared" si="126"/>
        <v>0</v>
      </c>
      <c r="W102" s="19">
        <f t="shared" si="126"/>
        <v>0</v>
      </c>
      <c r="X102" s="19">
        <f t="shared" si="127"/>
        <v>0</v>
      </c>
      <c r="Y102" s="19">
        <f t="shared" si="127"/>
        <v>0</v>
      </c>
      <c r="Z102" s="19">
        <f t="shared" si="127"/>
        <v>0</v>
      </c>
      <c r="AA102" s="19">
        <f t="shared" si="127"/>
        <v>0</v>
      </c>
      <c r="AB102" s="19">
        <f t="shared" si="127"/>
        <v>0</v>
      </c>
      <c r="AC102" s="19">
        <f t="shared" si="127"/>
        <v>0</v>
      </c>
      <c r="AD102" s="19">
        <f t="shared" si="127"/>
        <v>0</v>
      </c>
      <c r="AE102" s="19">
        <f t="shared" si="127"/>
        <v>0</v>
      </c>
      <c r="AF102" s="19">
        <f t="shared" si="127"/>
        <v>0</v>
      </c>
      <c r="AG102" s="19">
        <f t="shared" si="127"/>
        <v>0</v>
      </c>
      <c r="AH102" s="19">
        <f t="shared" si="128"/>
        <v>0</v>
      </c>
      <c r="AI102" s="19">
        <f t="shared" si="128"/>
        <v>0</v>
      </c>
      <c r="AJ102" s="19">
        <f t="shared" si="128"/>
        <v>0</v>
      </c>
      <c r="AK102" s="19">
        <f t="shared" si="128"/>
        <v>0</v>
      </c>
      <c r="AL102" s="19">
        <f t="shared" si="128"/>
        <v>0</v>
      </c>
      <c r="AM102" s="19">
        <f t="shared" si="128"/>
        <v>0</v>
      </c>
      <c r="AN102" s="19">
        <f t="shared" si="128"/>
        <v>0</v>
      </c>
      <c r="AO102" s="2">
        <f t="shared" si="120"/>
        <v>-0.82407407407407396</v>
      </c>
      <c r="AP102" s="2">
        <f t="shared" si="124"/>
        <v>13.518518518518519</v>
      </c>
      <c r="AQ102" s="240">
        <f t="shared" si="121"/>
        <v>0</v>
      </c>
      <c r="AR102">
        <f>[1]!dic_interpolado(D102:AN102,D$83:AN$83,AQ102)</f>
        <v>0.86599999999999999</v>
      </c>
      <c r="AS102" s="2">
        <f t="shared" si="122"/>
        <v>13.518518518518519</v>
      </c>
      <c r="BY102" s="47"/>
      <c r="BZ102" s="47"/>
      <c r="CA102" s="47"/>
      <c r="CB102" s="47"/>
      <c r="CC102" s="47"/>
      <c r="CE102" s="47"/>
    </row>
    <row r="103" spans="1:83" x14ac:dyDescent="0.25">
      <c r="A103">
        <f t="shared" si="114"/>
        <v>13.703703703703706</v>
      </c>
      <c r="B103">
        <v>20</v>
      </c>
      <c r="C103" s="20">
        <f t="shared" si="123"/>
        <v>-0.81481481481481466</v>
      </c>
      <c r="D103" s="19">
        <f t="shared" si="125"/>
        <v>0</v>
      </c>
      <c r="E103" s="19">
        <f t="shared" si="125"/>
        <v>0</v>
      </c>
      <c r="F103" s="19">
        <f t="shared" si="125"/>
        <v>0</v>
      </c>
      <c r="G103" s="19">
        <f t="shared" si="125"/>
        <v>0</v>
      </c>
      <c r="H103" s="19">
        <f t="shared" si="125"/>
        <v>0</v>
      </c>
      <c r="I103" s="19">
        <f t="shared" si="125"/>
        <v>0</v>
      </c>
      <c r="J103" s="19">
        <f t="shared" si="125"/>
        <v>0</v>
      </c>
      <c r="K103" s="19">
        <f t="shared" si="125"/>
        <v>0</v>
      </c>
      <c r="L103" s="19">
        <f t="shared" si="125"/>
        <v>0</v>
      </c>
      <c r="M103" s="19">
        <f t="shared" si="125"/>
        <v>0</v>
      </c>
      <c r="N103" s="19">
        <f t="shared" si="126"/>
        <v>0</v>
      </c>
      <c r="O103" s="19">
        <f t="shared" si="126"/>
        <v>0</v>
      </c>
      <c r="P103" s="19">
        <f t="shared" si="126"/>
        <v>0</v>
      </c>
      <c r="Q103" s="19">
        <f t="shared" si="126"/>
        <v>0</v>
      </c>
      <c r="R103" s="19">
        <f t="shared" si="126"/>
        <v>0</v>
      </c>
      <c r="S103" s="19">
        <f t="shared" si="126"/>
        <v>0</v>
      </c>
      <c r="T103" s="19">
        <f t="shared" si="126"/>
        <v>0</v>
      </c>
      <c r="U103" s="19">
        <f t="shared" si="126"/>
        <v>0</v>
      </c>
      <c r="V103" s="19">
        <f t="shared" si="126"/>
        <v>0</v>
      </c>
      <c r="W103" s="19">
        <f t="shared" si="126"/>
        <v>0</v>
      </c>
      <c r="X103" s="19">
        <f t="shared" si="127"/>
        <v>0</v>
      </c>
      <c r="Y103" s="19">
        <f t="shared" si="127"/>
        <v>0</v>
      </c>
      <c r="Z103" s="19">
        <f t="shared" si="127"/>
        <v>0</v>
      </c>
      <c r="AA103" s="19">
        <f t="shared" si="127"/>
        <v>0</v>
      </c>
      <c r="AB103" s="19">
        <f t="shared" si="127"/>
        <v>0</v>
      </c>
      <c r="AC103" s="19">
        <f t="shared" si="127"/>
        <v>0</v>
      </c>
      <c r="AD103" s="19">
        <f t="shared" si="127"/>
        <v>0</v>
      </c>
      <c r="AE103" s="19">
        <f t="shared" si="127"/>
        <v>0</v>
      </c>
      <c r="AF103" s="19">
        <f t="shared" si="127"/>
        <v>0</v>
      </c>
      <c r="AG103" s="19">
        <f t="shared" si="127"/>
        <v>0</v>
      </c>
      <c r="AH103" s="19">
        <f t="shared" si="128"/>
        <v>0</v>
      </c>
      <c r="AI103" s="19">
        <f t="shared" si="128"/>
        <v>0</v>
      </c>
      <c r="AJ103" s="19">
        <f t="shared" si="128"/>
        <v>0</v>
      </c>
      <c r="AK103" s="19">
        <f t="shared" si="128"/>
        <v>0</v>
      </c>
      <c r="AL103" s="19">
        <f t="shared" si="128"/>
        <v>0</v>
      </c>
      <c r="AM103" s="19">
        <f t="shared" si="128"/>
        <v>0</v>
      </c>
      <c r="AN103" s="19">
        <f t="shared" si="128"/>
        <v>0</v>
      </c>
      <c r="AO103" s="2">
        <f t="shared" si="120"/>
        <v>-0.81481481481481466</v>
      </c>
      <c r="AP103" s="2">
        <f t="shared" si="124"/>
        <v>13.703703703703706</v>
      </c>
      <c r="AQ103" s="240">
        <f t="shared" si="121"/>
        <v>0</v>
      </c>
      <c r="AR103">
        <f>[1]!dic_interpolado(D103:AN103,D$83:AN$83,AQ103)</f>
        <v>0.86599999999999999</v>
      </c>
      <c r="AS103" s="2">
        <f t="shared" si="122"/>
        <v>13.703703703703706</v>
      </c>
      <c r="BY103" s="47"/>
      <c r="BZ103" s="47"/>
      <c r="CA103" s="47"/>
      <c r="CB103" s="47"/>
      <c r="CC103" s="47"/>
      <c r="CE103" s="47"/>
    </row>
    <row r="104" spans="1:83" x14ac:dyDescent="0.25">
      <c r="A104">
        <f t="shared" si="114"/>
        <v>13.888888888888893</v>
      </c>
      <c r="B104">
        <v>21</v>
      </c>
      <c r="C104" s="20">
        <f t="shared" si="123"/>
        <v>-0.80555555555555536</v>
      </c>
      <c r="D104" s="19">
        <f t="shared" ref="D104:M113" si="129">$H$74+$C104*$G$74+$F$74*D$83+$E$74*D$83*$C104+$C104^2*$D$74+$C$74*D$83^2</f>
        <v>0</v>
      </c>
      <c r="E104" s="19">
        <f t="shared" si="129"/>
        <v>0</v>
      </c>
      <c r="F104" s="19">
        <f t="shared" si="129"/>
        <v>0</v>
      </c>
      <c r="G104" s="19">
        <f t="shared" si="129"/>
        <v>0</v>
      </c>
      <c r="H104" s="19">
        <f t="shared" si="129"/>
        <v>0</v>
      </c>
      <c r="I104" s="19">
        <f t="shared" si="129"/>
        <v>0</v>
      </c>
      <c r="J104" s="19">
        <f t="shared" si="129"/>
        <v>0</v>
      </c>
      <c r="K104" s="19">
        <f t="shared" si="129"/>
        <v>0</v>
      </c>
      <c r="L104" s="19">
        <f t="shared" si="129"/>
        <v>0</v>
      </c>
      <c r="M104" s="19">
        <f t="shared" si="129"/>
        <v>0</v>
      </c>
      <c r="N104" s="19">
        <f t="shared" ref="N104:W113" si="130">$H$74+$C104*$G$74+$F$74*N$83+$E$74*N$83*$C104+$C104^2*$D$74+$C$74*N$83^2</f>
        <v>0</v>
      </c>
      <c r="O104" s="19">
        <f t="shared" si="130"/>
        <v>0</v>
      </c>
      <c r="P104" s="19">
        <f t="shared" si="130"/>
        <v>0</v>
      </c>
      <c r="Q104" s="19">
        <f t="shared" si="130"/>
        <v>0</v>
      </c>
      <c r="R104" s="19">
        <f t="shared" si="130"/>
        <v>0</v>
      </c>
      <c r="S104" s="19">
        <f t="shared" si="130"/>
        <v>0</v>
      </c>
      <c r="T104" s="19">
        <f t="shared" si="130"/>
        <v>0</v>
      </c>
      <c r="U104" s="19">
        <f t="shared" si="130"/>
        <v>0</v>
      </c>
      <c r="V104" s="19">
        <f t="shared" si="130"/>
        <v>0</v>
      </c>
      <c r="W104" s="19">
        <f t="shared" si="130"/>
        <v>0</v>
      </c>
      <c r="X104" s="19">
        <f t="shared" ref="X104:AG113" si="131">$H$74+$C104*$G$74+$F$74*X$83+$E$74*X$83*$C104+$C104^2*$D$74+$C$74*X$83^2</f>
        <v>0</v>
      </c>
      <c r="Y104" s="19">
        <f t="shared" si="131"/>
        <v>0</v>
      </c>
      <c r="Z104" s="19">
        <f t="shared" si="131"/>
        <v>0</v>
      </c>
      <c r="AA104" s="19">
        <f t="shared" si="131"/>
        <v>0</v>
      </c>
      <c r="AB104" s="19">
        <f t="shared" si="131"/>
        <v>0</v>
      </c>
      <c r="AC104" s="19">
        <f t="shared" si="131"/>
        <v>0</v>
      </c>
      <c r="AD104" s="19">
        <f t="shared" si="131"/>
        <v>0</v>
      </c>
      <c r="AE104" s="19">
        <f t="shared" si="131"/>
        <v>0</v>
      </c>
      <c r="AF104" s="19">
        <f t="shared" si="131"/>
        <v>0</v>
      </c>
      <c r="AG104" s="19">
        <f t="shared" si="131"/>
        <v>0</v>
      </c>
      <c r="AH104" s="19">
        <f t="shared" ref="AH104:AN113" si="132">$H$74+$C104*$G$74+$F$74*AH$83+$E$74*AH$83*$C104+$C104^2*$D$74+$C$74*AH$83^2</f>
        <v>0</v>
      </c>
      <c r="AI104" s="19">
        <f t="shared" si="132"/>
        <v>0</v>
      </c>
      <c r="AJ104" s="19">
        <f t="shared" si="132"/>
        <v>0</v>
      </c>
      <c r="AK104" s="19">
        <f t="shared" si="132"/>
        <v>0</v>
      </c>
      <c r="AL104" s="19">
        <f t="shared" si="132"/>
        <v>0</v>
      </c>
      <c r="AM104" s="19">
        <f t="shared" si="132"/>
        <v>0</v>
      </c>
      <c r="AN104" s="19">
        <f t="shared" si="132"/>
        <v>0</v>
      </c>
      <c r="AO104" s="2">
        <f t="shared" si="120"/>
        <v>-0.80555555555555536</v>
      </c>
      <c r="AP104" s="2">
        <f t="shared" si="124"/>
        <v>13.888888888888893</v>
      </c>
      <c r="AQ104" s="240">
        <f t="shared" si="121"/>
        <v>0</v>
      </c>
      <c r="AR104">
        <f>[1]!dic_interpolado(D104:AN104,D$83:AN$83,AQ104)</f>
        <v>0.86599999999999999</v>
      </c>
      <c r="AS104" s="2">
        <f t="shared" si="122"/>
        <v>13.888888888888893</v>
      </c>
      <c r="BY104" s="47"/>
      <c r="BZ104" s="47"/>
      <c r="CA104" s="47"/>
      <c r="CB104" s="47"/>
      <c r="CC104" s="47"/>
      <c r="CE104" s="47"/>
    </row>
    <row r="105" spans="1:83" x14ac:dyDescent="0.25">
      <c r="A105">
        <f t="shared" si="114"/>
        <v>14.074074074074074</v>
      </c>
      <c r="B105">
        <v>22</v>
      </c>
      <c r="C105" s="20">
        <f t="shared" si="123"/>
        <v>-0.79629629629629628</v>
      </c>
      <c r="D105" s="19">
        <f t="shared" si="129"/>
        <v>0</v>
      </c>
      <c r="E105" s="19">
        <f t="shared" si="129"/>
        <v>0</v>
      </c>
      <c r="F105" s="19">
        <f t="shared" si="129"/>
        <v>0</v>
      </c>
      <c r="G105" s="19">
        <f t="shared" si="129"/>
        <v>0</v>
      </c>
      <c r="H105" s="19">
        <f t="shared" si="129"/>
        <v>0</v>
      </c>
      <c r="I105" s="19">
        <f t="shared" si="129"/>
        <v>0</v>
      </c>
      <c r="J105" s="19">
        <f t="shared" si="129"/>
        <v>0</v>
      </c>
      <c r="K105" s="19">
        <f t="shared" si="129"/>
        <v>0</v>
      </c>
      <c r="L105" s="19">
        <f t="shared" si="129"/>
        <v>0</v>
      </c>
      <c r="M105" s="19">
        <f t="shared" si="129"/>
        <v>0</v>
      </c>
      <c r="N105" s="19">
        <f t="shared" si="130"/>
        <v>0</v>
      </c>
      <c r="O105" s="19">
        <f t="shared" si="130"/>
        <v>0</v>
      </c>
      <c r="P105" s="19">
        <f t="shared" si="130"/>
        <v>0</v>
      </c>
      <c r="Q105" s="19">
        <f t="shared" si="130"/>
        <v>0</v>
      </c>
      <c r="R105" s="19">
        <f t="shared" si="130"/>
        <v>0</v>
      </c>
      <c r="S105" s="19">
        <f t="shared" si="130"/>
        <v>0</v>
      </c>
      <c r="T105" s="19">
        <f t="shared" si="130"/>
        <v>0</v>
      </c>
      <c r="U105" s="19">
        <f t="shared" si="130"/>
        <v>0</v>
      </c>
      <c r="V105" s="19">
        <f t="shared" si="130"/>
        <v>0</v>
      </c>
      <c r="W105" s="19">
        <f t="shared" si="130"/>
        <v>0</v>
      </c>
      <c r="X105" s="19">
        <f t="shared" si="131"/>
        <v>0</v>
      </c>
      <c r="Y105" s="19">
        <f t="shared" si="131"/>
        <v>0</v>
      </c>
      <c r="Z105" s="19">
        <f t="shared" si="131"/>
        <v>0</v>
      </c>
      <c r="AA105" s="19">
        <f t="shared" si="131"/>
        <v>0</v>
      </c>
      <c r="AB105" s="19">
        <f t="shared" si="131"/>
        <v>0</v>
      </c>
      <c r="AC105" s="19">
        <f t="shared" si="131"/>
        <v>0</v>
      </c>
      <c r="AD105" s="19">
        <f t="shared" si="131"/>
        <v>0</v>
      </c>
      <c r="AE105" s="19">
        <f t="shared" si="131"/>
        <v>0</v>
      </c>
      <c r="AF105" s="19">
        <f t="shared" si="131"/>
        <v>0</v>
      </c>
      <c r="AG105" s="19">
        <f t="shared" si="131"/>
        <v>0</v>
      </c>
      <c r="AH105" s="19">
        <f t="shared" si="132"/>
        <v>0</v>
      </c>
      <c r="AI105" s="19">
        <f t="shared" si="132"/>
        <v>0</v>
      </c>
      <c r="AJ105" s="19">
        <f t="shared" si="132"/>
        <v>0</v>
      </c>
      <c r="AK105" s="19">
        <f t="shared" si="132"/>
        <v>0</v>
      </c>
      <c r="AL105" s="19">
        <f t="shared" si="132"/>
        <v>0</v>
      </c>
      <c r="AM105" s="19">
        <f t="shared" si="132"/>
        <v>0</v>
      </c>
      <c r="AN105" s="19">
        <f t="shared" si="132"/>
        <v>0</v>
      </c>
      <c r="AO105" s="2">
        <f t="shared" si="120"/>
        <v>-0.79629629629629628</v>
      </c>
      <c r="AP105" s="2">
        <f t="shared" si="124"/>
        <v>14.074074074074074</v>
      </c>
      <c r="AQ105" s="240">
        <f t="shared" si="121"/>
        <v>0</v>
      </c>
      <c r="AR105">
        <f>[1]!dic_interpolado(D105:AN105,D$83:AN$83,AQ105)</f>
        <v>0.86599999999999999</v>
      </c>
      <c r="AS105" s="2">
        <f t="shared" si="122"/>
        <v>14.074074074074074</v>
      </c>
      <c r="BY105" s="47"/>
      <c r="BZ105" s="47"/>
      <c r="CA105" s="47"/>
      <c r="CB105" s="47"/>
      <c r="CC105" s="47"/>
      <c r="CE105" s="47"/>
    </row>
    <row r="106" spans="1:83" x14ac:dyDescent="0.25">
      <c r="A106">
        <f t="shared" si="114"/>
        <v>14.25925925925926</v>
      </c>
      <c r="B106">
        <v>23</v>
      </c>
      <c r="C106" s="20">
        <f t="shared" si="123"/>
        <v>-0.78703703703703698</v>
      </c>
      <c r="D106" s="19">
        <f t="shared" si="129"/>
        <v>0</v>
      </c>
      <c r="E106" s="19">
        <f t="shared" si="129"/>
        <v>0</v>
      </c>
      <c r="F106" s="19">
        <f t="shared" si="129"/>
        <v>0</v>
      </c>
      <c r="G106" s="19">
        <f t="shared" si="129"/>
        <v>0</v>
      </c>
      <c r="H106" s="19">
        <f t="shared" si="129"/>
        <v>0</v>
      </c>
      <c r="I106" s="19">
        <f t="shared" si="129"/>
        <v>0</v>
      </c>
      <c r="J106" s="19">
        <f t="shared" si="129"/>
        <v>0</v>
      </c>
      <c r="K106" s="19">
        <f t="shared" si="129"/>
        <v>0</v>
      </c>
      <c r="L106" s="19">
        <f t="shared" si="129"/>
        <v>0</v>
      </c>
      <c r="M106" s="19">
        <f t="shared" si="129"/>
        <v>0</v>
      </c>
      <c r="N106" s="19">
        <f t="shared" si="130"/>
        <v>0</v>
      </c>
      <c r="O106" s="19">
        <f t="shared" si="130"/>
        <v>0</v>
      </c>
      <c r="P106" s="19">
        <f t="shared" si="130"/>
        <v>0</v>
      </c>
      <c r="Q106" s="19">
        <f t="shared" si="130"/>
        <v>0</v>
      </c>
      <c r="R106" s="19">
        <f t="shared" si="130"/>
        <v>0</v>
      </c>
      <c r="S106" s="19">
        <f t="shared" si="130"/>
        <v>0</v>
      </c>
      <c r="T106" s="19">
        <f t="shared" si="130"/>
        <v>0</v>
      </c>
      <c r="U106" s="19">
        <f t="shared" si="130"/>
        <v>0</v>
      </c>
      <c r="V106" s="19">
        <f t="shared" si="130"/>
        <v>0</v>
      </c>
      <c r="W106" s="19">
        <f t="shared" si="130"/>
        <v>0</v>
      </c>
      <c r="X106" s="19">
        <f t="shared" si="131"/>
        <v>0</v>
      </c>
      <c r="Y106" s="19">
        <f t="shared" si="131"/>
        <v>0</v>
      </c>
      <c r="Z106" s="19">
        <f t="shared" si="131"/>
        <v>0</v>
      </c>
      <c r="AA106" s="19">
        <f t="shared" si="131"/>
        <v>0</v>
      </c>
      <c r="AB106" s="19">
        <f t="shared" si="131"/>
        <v>0</v>
      </c>
      <c r="AC106" s="19">
        <f t="shared" si="131"/>
        <v>0</v>
      </c>
      <c r="AD106" s="19">
        <f t="shared" si="131"/>
        <v>0</v>
      </c>
      <c r="AE106" s="19">
        <f t="shared" si="131"/>
        <v>0</v>
      </c>
      <c r="AF106" s="19">
        <f t="shared" si="131"/>
        <v>0</v>
      </c>
      <c r="AG106" s="19">
        <f t="shared" si="131"/>
        <v>0</v>
      </c>
      <c r="AH106" s="19">
        <f t="shared" si="132"/>
        <v>0</v>
      </c>
      <c r="AI106" s="19">
        <f t="shared" si="132"/>
        <v>0</v>
      </c>
      <c r="AJ106" s="19">
        <f t="shared" si="132"/>
        <v>0</v>
      </c>
      <c r="AK106" s="19">
        <f t="shared" si="132"/>
        <v>0</v>
      </c>
      <c r="AL106" s="19">
        <f t="shared" si="132"/>
        <v>0</v>
      </c>
      <c r="AM106" s="19">
        <f t="shared" si="132"/>
        <v>0</v>
      </c>
      <c r="AN106" s="19">
        <f t="shared" si="132"/>
        <v>0</v>
      </c>
      <c r="AO106" s="2">
        <f t="shared" si="120"/>
        <v>-0.78703703703703698</v>
      </c>
      <c r="AP106" s="2">
        <f t="shared" si="124"/>
        <v>14.25925925925926</v>
      </c>
      <c r="AQ106" s="240">
        <f t="shared" si="121"/>
        <v>0</v>
      </c>
      <c r="AR106">
        <f>[1]!dic_interpolado(D106:AN106,D$83:AN$83,AQ106)</f>
        <v>0.86599999999999999</v>
      </c>
      <c r="AS106" s="2">
        <f t="shared" si="122"/>
        <v>14.25925925925926</v>
      </c>
      <c r="BY106" s="47"/>
      <c r="BZ106" s="47"/>
      <c r="CA106" s="47"/>
      <c r="CB106" s="47"/>
      <c r="CC106" s="47"/>
      <c r="CE106" s="47"/>
    </row>
    <row r="107" spans="1:83" x14ac:dyDescent="0.25">
      <c r="A107">
        <f t="shared" si="114"/>
        <v>14.444444444444446</v>
      </c>
      <c r="B107">
        <v>24</v>
      </c>
      <c r="C107" s="20">
        <f t="shared" si="123"/>
        <v>-0.77777777777777768</v>
      </c>
      <c r="D107" s="19">
        <f t="shared" si="129"/>
        <v>0</v>
      </c>
      <c r="E107" s="19">
        <f t="shared" si="129"/>
        <v>0</v>
      </c>
      <c r="F107" s="19">
        <f t="shared" si="129"/>
        <v>0</v>
      </c>
      <c r="G107" s="19">
        <f t="shared" si="129"/>
        <v>0</v>
      </c>
      <c r="H107" s="19">
        <f t="shared" si="129"/>
        <v>0</v>
      </c>
      <c r="I107" s="19">
        <f t="shared" si="129"/>
        <v>0</v>
      </c>
      <c r="J107" s="19">
        <f t="shared" si="129"/>
        <v>0</v>
      </c>
      <c r="K107" s="19">
        <f t="shared" si="129"/>
        <v>0</v>
      </c>
      <c r="L107" s="19">
        <f t="shared" si="129"/>
        <v>0</v>
      </c>
      <c r="M107" s="19">
        <f t="shared" si="129"/>
        <v>0</v>
      </c>
      <c r="N107" s="19">
        <f t="shared" si="130"/>
        <v>0</v>
      </c>
      <c r="O107" s="19">
        <f t="shared" si="130"/>
        <v>0</v>
      </c>
      <c r="P107" s="19">
        <f t="shared" si="130"/>
        <v>0</v>
      </c>
      <c r="Q107" s="19">
        <f t="shared" si="130"/>
        <v>0</v>
      </c>
      <c r="R107" s="19">
        <f t="shared" si="130"/>
        <v>0</v>
      </c>
      <c r="S107" s="19">
        <f t="shared" si="130"/>
        <v>0</v>
      </c>
      <c r="T107" s="19">
        <f t="shared" si="130"/>
        <v>0</v>
      </c>
      <c r="U107" s="19">
        <f t="shared" si="130"/>
        <v>0</v>
      </c>
      <c r="V107" s="19">
        <f t="shared" si="130"/>
        <v>0</v>
      </c>
      <c r="W107" s="19">
        <f t="shared" si="130"/>
        <v>0</v>
      </c>
      <c r="X107" s="19">
        <f t="shared" si="131"/>
        <v>0</v>
      </c>
      <c r="Y107" s="19">
        <f t="shared" si="131"/>
        <v>0</v>
      </c>
      <c r="Z107" s="19">
        <f t="shared" si="131"/>
        <v>0</v>
      </c>
      <c r="AA107" s="19">
        <f t="shared" si="131"/>
        <v>0</v>
      </c>
      <c r="AB107" s="19">
        <f t="shared" si="131"/>
        <v>0</v>
      </c>
      <c r="AC107" s="19">
        <f t="shared" si="131"/>
        <v>0</v>
      </c>
      <c r="AD107" s="19">
        <f t="shared" si="131"/>
        <v>0</v>
      </c>
      <c r="AE107" s="19">
        <f t="shared" si="131"/>
        <v>0</v>
      </c>
      <c r="AF107" s="19">
        <f t="shared" si="131"/>
        <v>0</v>
      </c>
      <c r="AG107" s="19">
        <f t="shared" si="131"/>
        <v>0</v>
      </c>
      <c r="AH107" s="19">
        <f t="shared" si="132"/>
        <v>0</v>
      </c>
      <c r="AI107" s="19">
        <f t="shared" si="132"/>
        <v>0</v>
      </c>
      <c r="AJ107" s="19">
        <f t="shared" si="132"/>
        <v>0</v>
      </c>
      <c r="AK107" s="19">
        <f t="shared" si="132"/>
        <v>0</v>
      </c>
      <c r="AL107" s="19">
        <f t="shared" si="132"/>
        <v>0</v>
      </c>
      <c r="AM107" s="19">
        <f t="shared" si="132"/>
        <v>0</v>
      </c>
      <c r="AN107" s="19">
        <f t="shared" si="132"/>
        <v>0</v>
      </c>
      <c r="AO107" s="2">
        <f t="shared" si="120"/>
        <v>-0.77777777777777768</v>
      </c>
      <c r="AP107" s="2">
        <f t="shared" si="124"/>
        <v>14.444444444444446</v>
      </c>
      <c r="AQ107" s="240">
        <f t="shared" si="121"/>
        <v>0</v>
      </c>
      <c r="AR107">
        <f>[1]!dic_interpolado(D107:AN107,D$83:AN$83,AQ107)</f>
        <v>0.86599999999999999</v>
      </c>
      <c r="AS107" s="2">
        <f t="shared" si="122"/>
        <v>14.444444444444446</v>
      </c>
      <c r="BY107" s="47"/>
      <c r="BZ107" s="47"/>
      <c r="CA107" s="47"/>
      <c r="CB107" s="47"/>
      <c r="CC107" s="47"/>
      <c r="CE107" s="47"/>
    </row>
    <row r="108" spans="1:83" x14ac:dyDescent="0.25">
      <c r="A108">
        <f t="shared" si="114"/>
        <v>14.629629629629633</v>
      </c>
      <c r="B108">
        <v>25</v>
      </c>
      <c r="C108" s="20">
        <f t="shared" si="123"/>
        <v>-0.76851851851851838</v>
      </c>
      <c r="D108" s="19">
        <f t="shared" si="129"/>
        <v>0</v>
      </c>
      <c r="E108" s="19">
        <f t="shared" si="129"/>
        <v>0</v>
      </c>
      <c r="F108" s="19">
        <f t="shared" si="129"/>
        <v>0</v>
      </c>
      <c r="G108" s="19">
        <f t="shared" si="129"/>
        <v>0</v>
      </c>
      <c r="H108" s="19">
        <f t="shared" si="129"/>
        <v>0</v>
      </c>
      <c r="I108" s="19">
        <f t="shared" si="129"/>
        <v>0</v>
      </c>
      <c r="J108" s="19">
        <f t="shared" si="129"/>
        <v>0</v>
      </c>
      <c r="K108" s="19">
        <f t="shared" si="129"/>
        <v>0</v>
      </c>
      <c r="L108" s="19">
        <f t="shared" si="129"/>
        <v>0</v>
      </c>
      <c r="M108" s="19">
        <f t="shared" si="129"/>
        <v>0</v>
      </c>
      <c r="N108" s="19">
        <f t="shared" si="130"/>
        <v>0</v>
      </c>
      <c r="O108" s="19">
        <f t="shared" si="130"/>
        <v>0</v>
      </c>
      <c r="P108" s="19">
        <f t="shared" si="130"/>
        <v>0</v>
      </c>
      <c r="Q108" s="19">
        <f t="shared" si="130"/>
        <v>0</v>
      </c>
      <c r="R108" s="19">
        <f t="shared" si="130"/>
        <v>0</v>
      </c>
      <c r="S108" s="19">
        <f t="shared" si="130"/>
        <v>0</v>
      </c>
      <c r="T108" s="19">
        <f t="shared" si="130"/>
        <v>0</v>
      </c>
      <c r="U108" s="19">
        <f t="shared" si="130"/>
        <v>0</v>
      </c>
      <c r="V108" s="19">
        <f t="shared" si="130"/>
        <v>0</v>
      </c>
      <c r="W108" s="19">
        <f t="shared" si="130"/>
        <v>0</v>
      </c>
      <c r="X108" s="19">
        <f t="shared" si="131"/>
        <v>0</v>
      </c>
      <c r="Y108" s="19">
        <f t="shared" si="131"/>
        <v>0</v>
      </c>
      <c r="Z108" s="19">
        <f t="shared" si="131"/>
        <v>0</v>
      </c>
      <c r="AA108" s="19">
        <f t="shared" si="131"/>
        <v>0</v>
      </c>
      <c r="AB108" s="19">
        <f t="shared" si="131"/>
        <v>0</v>
      </c>
      <c r="AC108" s="19">
        <f t="shared" si="131"/>
        <v>0</v>
      </c>
      <c r="AD108" s="19">
        <f t="shared" si="131"/>
        <v>0</v>
      </c>
      <c r="AE108" s="19">
        <f t="shared" si="131"/>
        <v>0</v>
      </c>
      <c r="AF108" s="19">
        <f t="shared" si="131"/>
        <v>0</v>
      </c>
      <c r="AG108" s="19">
        <f t="shared" si="131"/>
        <v>0</v>
      </c>
      <c r="AH108" s="19">
        <f t="shared" si="132"/>
        <v>0</v>
      </c>
      <c r="AI108" s="19">
        <f t="shared" si="132"/>
        <v>0</v>
      </c>
      <c r="AJ108" s="19">
        <f t="shared" si="132"/>
        <v>0</v>
      </c>
      <c r="AK108" s="19">
        <f t="shared" si="132"/>
        <v>0</v>
      </c>
      <c r="AL108" s="19">
        <f t="shared" si="132"/>
        <v>0</v>
      </c>
      <c r="AM108" s="19">
        <f t="shared" si="132"/>
        <v>0</v>
      </c>
      <c r="AN108" s="19">
        <f t="shared" si="132"/>
        <v>0</v>
      </c>
      <c r="AO108" s="2">
        <f t="shared" si="120"/>
        <v>-0.76851851851851838</v>
      </c>
      <c r="AP108" s="2">
        <f t="shared" si="124"/>
        <v>14.629629629629633</v>
      </c>
      <c r="AQ108" s="240">
        <f t="shared" si="121"/>
        <v>0</v>
      </c>
      <c r="AR108">
        <f>[1]!dic_interpolado(D108:AN108,D$83:AN$83,AQ108)</f>
        <v>0.86599999999999999</v>
      </c>
      <c r="AS108" s="2">
        <f t="shared" si="122"/>
        <v>14.629629629629633</v>
      </c>
      <c r="BY108" s="47"/>
      <c r="BZ108" s="47"/>
      <c r="CA108" s="47"/>
      <c r="CB108" s="47"/>
      <c r="CC108" s="47"/>
      <c r="CE108" s="47"/>
    </row>
    <row r="109" spans="1:83" x14ac:dyDescent="0.25">
      <c r="A109">
        <f t="shared" si="114"/>
        <v>14.814814814814818</v>
      </c>
      <c r="B109">
        <v>26</v>
      </c>
      <c r="C109" s="20">
        <f t="shared" si="123"/>
        <v>-0.75925925925925908</v>
      </c>
      <c r="D109" s="19">
        <f t="shared" si="129"/>
        <v>0</v>
      </c>
      <c r="E109" s="19">
        <f t="shared" si="129"/>
        <v>0</v>
      </c>
      <c r="F109" s="19">
        <f t="shared" si="129"/>
        <v>0</v>
      </c>
      <c r="G109" s="19">
        <f t="shared" si="129"/>
        <v>0</v>
      </c>
      <c r="H109" s="19">
        <f t="shared" si="129"/>
        <v>0</v>
      </c>
      <c r="I109" s="19">
        <f t="shared" si="129"/>
        <v>0</v>
      </c>
      <c r="J109" s="19">
        <f t="shared" si="129"/>
        <v>0</v>
      </c>
      <c r="K109" s="19">
        <f t="shared" si="129"/>
        <v>0</v>
      </c>
      <c r="L109" s="19">
        <f t="shared" si="129"/>
        <v>0</v>
      </c>
      <c r="M109" s="19">
        <f t="shared" si="129"/>
        <v>0</v>
      </c>
      <c r="N109" s="19">
        <f t="shared" si="130"/>
        <v>0</v>
      </c>
      <c r="O109" s="19">
        <f t="shared" si="130"/>
        <v>0</v>
      </c>
      <c r="P109" s="19">
        <f t="shared" si="130"/>
        <v>0</v>
      </c>
      <c r="Q109" s="19">
        <f t="shared" si="130"/>
        <v>0</v>
      </c>
      <c r="R109" s="19">
        <f t="shared" si="130"/>
        <v>0</v>
      </c>
      <c r="S109" s="19">
        <f t="shared" si="130"/>
        <v>0</v>
      </c>
      <c r="T109" s="19">
        <f t="shared" si="130"/>
        <v>0</v>
      </c>
      <c r="U109" s="19">
        <f t="shared" si="130"/>
        <v>0</v>
      </c>
      <c r="V109" s="19">
        <f t="shared" si="130"/>
        <v>0</v>
      </c>
      <c r="W109" s="19">
        <f t="shared" si="130"/>
        <v>0</v>
      </c>
      <c r="X109" s="19">
        <f t="shared" si="131"/>
        <v>0</v>
      </c>
      <c r="Y109" s="19">
        <f t="shared" si="131"/>
        <v>0</v>
      </c>
      <c r="Z109" s="19">
        <f t="shared" si="131"/>
        <v>0</v>
      </c>
      <c r="AA109" s="19">
        <f t="shared" si="131"/>
        <v>0</v>
      </c>
      <c r="AB109" s="19">
        <f t="shared" si="131"/>
        <v>0</v>
      </c>
      <c r="AC109" s="19">
        <f t="shared" si="131"/>
        <v>0</v>
      </c>
      <c r="AD109" s="19">
        <f t="shared" si="131"/>
        <v>0</v>
      </c>
      <c r="AE109" s="19">
        <f t="shared" si="131"/>
        <v>0</v>
      </c>
      <c r="AF109" s="19">
        <f t="shared" si="131"/>
        <v>0</v>
      </c>
      <c r="AG109" s="19">
        <f t="shared" si="131"/>
        <v>0</v>
      </c>
      <c r="AH109" s="19">
        <f t="shared" si="132"/>
        <v>0</v>
      </c>
      <c r="AI109" s="19">
        <f t="shared" si="132"/>
        <v>0</v>
      </c>
      <c r="AJ109" s="19">
        <f t="shared" si="132"/>
        <v>0</v>
      </c>
      <c r="AK109" s="19">
        <f t="shared" si="132"/>
        <v>0</v>
      </c>
      <c r="AL109" s="19">
        <f t="shared" si="132"/>
        <v>0</v>
      </c>
      <c r="AM109" s="19">
        <f t="shared" si="132"/>
        <v>0</v>
      </c>
      <c r="AN109" s="19">
        <f t="shared" si="132"/>
        <v>0</v>
      </c>
      <c r="AO109" s="2">
        <f t="shared" si="120"/>
        <v>-0.75925925925925908</v>
      </c>
      <c r="AP109" s="2">
        <f t="shared" si="124"/>
        <v>14.814814814814818</v>
      </c>
      <c r="AQ109" s="240">
        <f t="shared" si="121"/>
        <v>0</v>
      </c>
      <c r="AR109">
        <f>[1]!dic_interpolado(D109:AN109,D$83:AN$83,AQ109)</f>
        <v>0.86599999999999999</v>
      </c>
      <c r="AS109" s="2">
        <f t="shared" si="122"/>
        <v>14.814814814814818</v>
      </c>
      <c r="BY109" s="47"/>
      <c r="BZ109" s="47"/>
      <c r="CA109" s="47"/>
      <c r="CB109" s="47"/>
      <c r="CC109" s="47"/>
      <c r="CE109" s="47"/>
    </row>
    <row r="110" spans="1:83" x14ac:dyDescent="0.25">
      <c r="A110">
        <f t="shared" si="114"/>
        <v>15</v>
      </c>
      <c r="B110">
        <v>27</v>
      </c>
      <c r="C110" s="20">
        <f t="shared" si="123"/>
        <v>-0.75</v>
      </c>
      <c r="D110" s="19">
        <f t="shared" si="129"/>
        <v>0</v>
      </c>
      <c r="E110" s="19">
        <f t="shared" si="129"/>
        <v>0</v>
      </c>
      <c r="F110" s="19">
        <f t="shared" si="129"/>
        <v>0</v>
      </c>
      <c r="G110" s="19">
        <f t="shared" si="129"/>
        <v>0</v>
      </c>
      <c r="H110" s="19">
        <f t="shared" si="129"/>
        <v>0</v>
      </c>
      <c r="I110" s="19">
        <f t="shared" si="129"/>
        <v>0</v>
      </c>
      <c r="J110" s="19">
        <f t="shared" si="129"/>
        <v>0</v>
      </c>
      <c r="K110" s="19">
        <f t="shared" si="129"/>
        <v>0</v>
      </c>
      <c r="L110" s="19">
        <f t="shared" si="129"/>
        <v>0</v>
      </c>
      <c r="M110" s="19">
        <f t="shared" si="129"/>
        <v>0</v>
      </c>
      <c r="N110" s="19">
        <f t="shared" si="130"/>
        <v>0</v>
      </c>
      <c r="O110" s="19">
        <f t="shared" si="130"/>
        <v>0</v>
      </c>
      <c r="P110" s="19">
        <f t="shared" si="130"/>
        <v>0</v>
      </c>
      <c r="Q110" s="19">
        <f t="shared" si="130"/>
        <v>0</v>
      </c>
      <c r="R110" s="19">
        <f t="shared" si="130"/>
        <v>0</v>
      </c>
      <c r="S110" s="19">
        <f t="shared" si="130"/>
        <v>0</v>
      </c>
      <c r="T110" s="19">
        <f t="shared" si="130"/>
        <v>0</v>
      </c>
      <c r="U110" s="19">
        <f t="shared" si="130"/>
        <v>0</v>
      </c>
      <c r="V110" s="19">
        <f t="shared" si="130"/>
        <v>0</v>
      </c>
      <c r="W110" s="19">
        <f t="shared" si="130"/>
        <v>0</v>
      </c>
      <c r="X110" s="19">
        <f t="shared" si="131"/>
        <v>0</v>
      </c>
      <c r="Y110" s="19">
        <f t="shared" si="131"/>
        <v>0</v>
      </c>
      <c r="Z110" s="19">
        <f t="shared" si="131"/>
        <v>0</v>
      </c>
      <c r="AA110" s="19">
        <f t="shared" si="131"/>
        <v>0</v>
      </c>
      <c r="AB110" s="19">
        <f t="shared" si="131"/>
        <v>0</v>
      </c>
      <c r="AC110" s="19">
        <f t="shared" si="131"/>
        <v>0</v>
      </c>
      <c r="AD110" s="19">
        <f t="shared" si="131"/>
        <v>0</v>
      </c>
      <c r="AE110" s="19">
        <f t="shared" si="131"/>
        <v>0</v>
      </c>
      <c r="AF110" s="19">
        <f t="shared" si="131"/>
        <v>0</v>
      </c>
      <c r="AG110" s="19">
        <f t="shared" si="131"/>
        <v>0</v>
      </c>
      <c r="AH110" s="19">
        <f t="shared" si="132"/>
        <v>0</v>
      </c>
      <c r="AI110" s="19">
        <f t="shared" si="132"/>
        <v>0</v>
      </c>
      <c r="AJ110" s="19">
        <f t="shared" si="132"/>
        <v>0</v>
      </c>
      <c r="AK110" s="19">
        <f t="shared" si="132"/>
        <v>0</v>
      </c>
      <c r="AL110" s="19">
        <f t="shared" si="132"/>
        <v>0</v>
      </c>
      <c r="AM110" s="19">
        <f t="shared" si="132"/>
        <v>0</v>
      </c>
      <c r="AN110" s="19">
        <f t="shared" si="132"/>
        <v>0</v>
      </c>
      <c r="AO110" s="2">
        <f t="shared" si="120"/>
        <v>-0.75</v>
      </c>
      <c r="AP110" s="2">
        <f t="shared" si="124"/>
        <v>15</v>
      </c>
      <c r="AQ110" s="240">
        <f t="shared" si="121"/>
        <v>0</v>
      </c>
      <c r="AR110">
        <f>[1]!dic_interpolado(D110:AN110,D$83:AN$83,AQ110)</f>
        <v>0.86599999999999999</v>
      </c>
      <c r="AS110" s="2">
        <f t="shared" si="122"/>
        <v>15</v>
      </c>
      <c r="BY110" s="47"/>
      <c r="BZ110" s="47"/>
      <c r="CA110" s="47"/>
      <c r="CB110" s="47"/>
      <c r="CC110" s="47"/>
      <c r="CE110" s="47"/>
    </row>
    <row r="111" spans="1:83" x14ac:dyDescent="0.25">
      <c r="A111">
        <f t="shared" si="114"/>
        <v>15.185185185185187</v>
      </c>
      <c r="B111">
        <v>28</v>
      </c>
      <c r="C111" s="20">
        <f t="shared" si="123"/>
        <v>-0.7407407407407407</v>
      </c>
      <c r="D111" s="19">
        <f t="shared" si="129"/>
        <v>0</v>
      </c>
      <c r="E111" s="19">
        <f t="shared" si="129"/>
        <v>0</v>
      </c>
      <c r="F111" s="19">
        <f t="shared" si="129"/>
        <v>0</v>
      </c>
      <c r="G111" s="19">
        <f t="shared" si="129"/>
        <v>0</v>
      </c>
      <c r="H111" s="19">
        <f t="shared" si="129"/>
        <v>0</v>
      </c>
      <c r="I111" s="19">
        <f t="shared" si="129"/>
        <v>0</v>
      </c>
      <c r="J111" s="19">
        <f t="shared" si="129"/>
        <v>0</v>
      </c>
      <c r="K111" s="19">
        <f t="shared" si="129"/>
        <v>0</v>
      </c>
      <c r="L111" s="19">
        <f t="shared" si="129"/>
        <v>0</v>
      </c>
      <c r="M111" s="19">
        <f t="shared" si="129"/>
        <v>0</v>
      </c>
      <c r="N111" s="19">
        <f t="shared" si="130"/>
        <v>0</v>
      </c>
      <c r="O111" s="19">
        <f t="shared" si="130"/>
        <v>0</v>
      </c>
      <c r="P111" s="19">
        <f t="shared" si="130"/>
        <v>0</v>
      </c>
      <c r="Q111" s="19">
        <f t="shared" si="130"/>
        <v>0</v>
      </c>
      <c r="R111" s="19">
        <f t="shared" si="130"/>
        <v>0</v>
      </c>
      <c r="S111" s="19">
        <f t="shared" si="130"/>
        <v>0</v>
      </c>
      <c r="T111" s="19">
        <f t="shared" si="130"/>
        <v>0</v>
      </c>
      <c r="U111" s="19">
        <f t="shared" si="130"/>
        <v>0</v>
      </c>
      <c r="V111" s="19">
        <f t="shared" si="130"/>
        <v>0</v>
      </c>
      <c r="W111" s="19">
        <f t="shared" si="130"/>
        <v>0</v>
      </c>
      <c r="X111" s="19">
        <f t="shared" si="131"/>
        <v>0</v>
      </c>
      <c r="Y111" s="19">
        <f t="shared" si="131"/>
        <v>0</v>
      </c>
      <c r="Z111" s="19">
        <f t="shared" si="131"/>
        <v>0</v>
      </c>
      <c r="AA111" s="19">
        <f t="shared" si="131"/>
        <v>0</v>
      </c>
      <c r="AB111" s="19">
        <f t="shared" si="131"/>
        <v>0</v>
      </c>
      <c r="AC111" s="19">
        <f t="shared" si="131"/>
        <v>0</v>
      </c>
      <c r="AD111" s="19">
        <f t="shared" si="131"/>
        <v>0</v>
      </c>
      <c r="AE111" s="19">
        <f t="shared" si="131"/>
        <v>0</v>
      </c>
      <c r="AF111" s="19">
        <f t="shared" si="131"/>
        <v>0</v>
      </c>
      <c r="AG111" s="19">
        <f t="shared" si="131"/>
        <v>0</v>
      </c>
      <c r="AH111" s="19">
        <f t="shared" si="132"/>
        <v>0</v>
      </c>
      <c r="AI111" s="19">
        <f t="shared" si="132"/>
        <v>0</v>
      </c>
      <c r="AJ111" s="19">
        <f t="shared" si="132"/>
        <v>0</v>
      </c>
      <c r="AK111" s="19">
        <f t="shared" si="132"/>
        <v>0</v>
      </c>
      <c r="AL111" s="19">
        <f t="shared" si="132"/>
        <v>0</v>
      </c>
      <c r="AM111" s="19">
        <f t="shared" si="132"/>
        <v>0</v>
      </c>
      <c r="AN111" s="19">
        <f t="shared" si="132"/>
        <v>0</v>
      </c>
      <c r="AO111" s="2">
        <f t="shared" si="120"/>
        <v>-0.7407407407407407</v>
      </c>
      <c r="AP111" s="2">
        <f t="shared" si="124"/>
        <v>15.185185185185187</v>
      </c>
      <c r="AQ111" s="240">
        <f t="shared" si="121"/>
        <v>0</v>
      </c>
      <c r="AR111">
        <f>[1]!dic_interpolado(D111:AN111,D$83:AN$83,AQ111)</f>
        <v>0.86599999999999999</v>
      </c>
      <c r="AS111" s="2">
        <f t="shared" si="122"/>
        <v>15.185185185185187</v>
      </c>
      <c r="BY111" s="47"/>
      <c r="BZ111" s="47"/>
      <c r="CA111" s="47"/>
      <c r="CB111" s="47"/>
      <c r="CC111" s="47"/>
      <c r="CE111" s="47"/>
    </row>
    <row r="112" spans="1:83" x14ac:dyDescent="0.25">
      <c r="A112">
        <f t="shared" si="114"/>
        <v>15.370370370370372</v>
      </c>
      <c r="B112">
        <v>29</v>
      </c>
      <c r="C112" s="20">
        <f t="shared" si="123"/>
        <v>-0.7314814814814814</v>
      </c>
      <c r="D112" s="19">
        <f t="shared" si="129"/>
        <v>0</v>
      </c>
      <c r="E112" s="19">
        <f t="shared" si="129"/>
        <v>0</v>
      </c>
      <c r="F112" s="19">
        <f t="shared" si="129"/>
        <v>0</v>
      </c>
      <c r="G112" s="19">
        <f t="shared" si="129"/>
        <v>0</v>
      </c>
      <c r="H112" s="19">
        <f t="shared" si="129"/>
        <v>0</v>
      </c>
      <c r="I112" s="19">
        <f t="shared" si="129"/>
        <v>0</v>
      </c>
      <c r="J112" s="19">
        <f t="shared" si="129"/>
        <v>0</v>
      </c>
      <c r="K112" s="19">
        <f t="shared" si="129"/>
        <v>0</v>
      </c>
      <c r="L112" s="19">
        <f t="shared" si="129"/>
        <v>0</v>
      </c>
      <c r="M112" s="19">
        <f t="shared" si="129"/>
        <v>0</v>
      </c>
      <c r="N112" s="19">
        <f t="shared" si="130"/>
        <v>0</v>
      </c>
      <c r="O112" s="19">
        <f t="shared" si="130"/>
        <v>0</v>
      </c>
      <c r="P112" s="19">
        <f t="shared" si="130"/>
        <v>0</v>
      </c>
      <c r="Q112" s="19">
        <f t="shared" si="130"/>
        <v>0</v>
      </c>
      <c r="R112" s="19">
        <f t="shared" si="130"/>
        <v>0</v>
      </c>
      <c r="S112" s="19">
        <f t="shared" si="130"/>
        <v>0</v>
      </c>
      <c r="T112" s="19">
        <f t="shared" si="130"/>
        <v>0</v>
      </c>
      <c r="U112" s="19">
        <f t="shared" si="130"/>
        <v>0</v>
      </c>
      <c r="V112" s="19">
        <f t="shared" si="130"/>
        <v>0</v>
      </c>
      <c r="W112" s="19">
        <f t="shared" si="130"/>
        <v>0</v>
      </c>
      <c r="X112" s="19">
        <f t="shared" si="131"/>
        <v>0</v>
      </c>
      <c r="Y112" s="19">
        <f t="shared" si="131"/>
        <v>0</v>
      </c>
      <c r="Z112" s="19">
        <f t="shared" si="131"/>
        <v>0</v>
      </c>
      <c r="AA112" s="19">
        <f t="shared" si="131"/>
        <v>0</v>
      </c>
      <c r="AB112" s="19">
        <f t="shared" si="131"/>
        <v>0</v>
      </c>
      <c r="AC112" s="19">
        <f t="shared" si="131"/>
        <v>0</v>
      </c>
      <c r="AD112" s="19">
        <f t="shared" si="131"/>
        <v>0</v>
      </c>
      <c r="AE112" s="19">
        <f t="shared" si="131"/>
        <v>0</v>
      </c>
      <c r="AF112" s="19">
        <f t="shared" si="131"/>
        <v>0</v>
      </c>
      <c r="AG112" s="19">
        <f t="shared" si="131"/>
        <v>0</v>
      </c>
      <c r="AH112" s="19">
        <f t="shared" si="132"/>
        <v>0</v>
      </c>
      <c r="AI112" s="19">
        <f t="shared" si="132"/>
        <v>0</v>
      </c>
      <c r="AJ112" s="19">
        <f t="shared" si="132"/>
        <v>0</v>
      </c>
      <c r="AK112" s="19">
        <f t="shared" si="132"/>
        <v>0</v>
      </c>
      <c r="AL112" s="19">
        <f t="shared" si="132"/>
        <v>0</v>
      </c>
      <c r="AM112" s="19">
        <f t="shared" si="132"/>
        <v>0</v>
      </c>
      <c r="AN112" s="19">
        <f t="shared" si="132"/>
        <v>0</v>
      </c>
      <c r="AO112" s="2">
        <f t="shared" si="120"/>
        <v>-0.7314814814814814</v>
      </c>
      <c r="AP112" s="2">
        <f t="shared" si="124"/>
        <v>15.370370370370372</v>
      </c>
      <c r="AQ112" s="240">
        <f t="shared" si="121"/>
        <v>0</v>
      </c>
      <c r="AR112">
        <f>[1]!dic_interpolado(D112:AN112,D$83:AN$83,AQ112)</f>
        <v>0.86599999999999999</v>
      </c>
      <c r="AS112" s="2">
        <f t="shared" si="122"/>
        <v>15.370370370370372</v>
      </c>
      <c r="BY112" s="47"/>
      <c r="BZ112" s="47"/>
      <c r="CA112" s="47"/>
      <c r="CB112" s="47"/>
      <c r="CC112" s="47"/>
      <c r="CE112" s="47"/>
    </row>
    <row r="113" spans="1:83" x14ac:dyDescent="0.25">
      <c r="A113">
        <f t="shared" si="114"/>
        <v>15.555555555555557</v>
      </c>
      <c r="B113">
        <v>30</v>
      </c>
      <c r="C113" s="20">
        <f t="shared" si="123"/>
        <v>-0.7222222222222221</v>
      </c>
      <c r="D113" s="19">
        <f t="shared" si="129"/>
        <v>0</v>
      </c>
      <c r="E113" s="19">
        <f t="shared" si="129"/>
        <v>0</v>
      </c>
      <c r="F113" s="19">
        <f t="shared" si="129"/>
        <v>0</v>
      </c>
      <c r="G113" s="19">
        <f t="shared" si="129"/>
        <v>0</v>
      </c>
      <c r="H113" s="19">
        <f t="shared" si="129"/>
        <v>0</v>
      </c>
      <c r="I113" s="19">
        <f t="shared" si="129"/>
        <v>0</v>
      </c>
      <c r="J113" s="19">
        <f t="shared" si="129"/>
        <v>0</v>
      </c>
      <c r="K113" s="19">
        <f t="shared" si="129"/>
        <v>0</v>
      </c>
      <c r="L113" s="19">
        <f t="shared" si="129"/>
        <v>0</v>
      </c>
      <c r="M113" s="19">
        <f t="shared" si="129"/>
        <v>0</v>
      </c>
      <c r="N113" s="19">
        <f t="shared" si="130"/>
        <v>0</v>
      </c>
      <c r="O113" s="19">
        <f t="shared" si="130"/>
        <v>0</v>
      </c>
      <c r="P113" s="19">
        <f t="shared" si="130"/>
        <v>0</v>
      </c>
      <c r="Q113" s="19">
        <f t="shared" si="130"/>
        <v>0</v>
      </c>
      <c r="R113" s="19">
        <f t="shared" si="130"/>
        <v>0</v>
      </c>
      <c r="S113" s="19">
        <f t="shared" si="130"/>
        <v>0</v>
      </c>
      <c r="T113" s="19">
        <f t="shared" si="130"/>
        <v>0</v>
      </c>
      <c r="U113" s="19">
        <f t="shared" si="130"/>
        <v>0</v>
      </c>
      <c r="V113" s="19">
        <f t="shared" si="130"/>
        <v>0</v>
      </c>
      <c r="W113" s="19">
        <f t="shared" si="130"/>
        <v>0</v>
      </c>
      <c r="X113" s="19">
        <f t="shared" si="131"/>
        <v>0</v>
      </c>
      <c r="Y113" s="19">
        <f t="shared" si="131"/>
        <v>0</v>
      </c>
      <c r="Z113" s="19">
        <f t="shared" si="131"/>
        <v>0</v>
      </c>
      <c r="AA113" s="19">
        <f t="shared" si="131"/>
        <v>0</v>
      </c>
      <c r="AB113" s="19">
        <f t="shared" si="131"/>
        <v>0</v>
      </c>
      <c r="AC113" s="19">
        <f t="shared" si="131"/>
        <v>0</v>
      </c>
      <c r="AD113" s="19">
        <f t="shared" si="131"/>
        <v>0</v>
      </c>
      <c r="AE113" s="19">
        <f t="shared" si="131"/>
        <v>0</v>
      </c>
      <c r="AF113" s="19">
        <f t="shared" si="131"/>
        <v>0</v>
      </c>
      <c r="AG113" s="19">
        <f t="shared" si="131"/>
        <v>0</v>
      </c>
      <c r="AH113" s="19">
        <f t="shared" si="132"/>
        <v>0</v>
      </c>
      <c r="AI113" s="19">
        <f t="shared" si="132"/>
        <v>0</v>
      </c>
      <c r="AJ113" s="19">
        <f t="shared" si="132"/>
        <v>0</v>
      </c>
      <c r="AK113" s="19">
        <f t="shared" si="132"/>
        <v>0</v>
      </c>
      <c r="AL113" s="19">
        <f t="shared" si="132"/>
        <v>0</v>
      </c>
      <c r="AM113" s="19">
        <f t="shared" si="132"/>
        <v>0</v>
      </c>
      <c r="AN113" s="19">
        <f t="shared" si="132"/>
        <v>0</v>
      </c>
      <c r="AO113" s="2">
        <f t="shared" si="120"/>
        <v>-0.7222222222222221</v>
      </c>
      <c r="AP113" s="2">
        <f t="shared" si="124"/>
        <v>15.555555555555557</v>
      </c>
      <c r="AQ113" s="240">
        <f t="shared" si="121"/>
        <v>0</v>
      </c>
      <c r="AR113">
        <f>[1]!dic_interpolado(D113:AN113,D$83:AN$83,AQ113)</f>
        <v>0.86599999999999999</v>
      </c>
      <c r="AS113" s="2">
        <f t="shared" si="122"/>
        <v>15.555555555555557</v>
      </c>
      <c r="BY113" s="47"/>
      <c r="BZ113" s="47"/>
      <c r="CA113" s="47"/>
      <c r="CB113" s="47"/>
      <c r="CC113" s="47"/>
      <c r="CE113" s="47"/>
    </row>
    <row r="114" spans="1:83" x14ac:dyDescent="0.25">
      <c r="A114">
        <f t="shared" si="114"/>
        <v>15.740740740740744</v>
      </c>
      <c r="B114">
        <v>31</v>
      </c>
      <c r="C114" s="20">
        <f t="shared" si="123"/>
        <v>-0.7129629629629628</v>
      </c>
      <c r="D114" s="19">
        <f t="shared" ref="D114:M123" si="133">$H$74+$C114*$G$74+$F$74*D$83+$E$74*D$83*$C114+$C114^2*$D$74+$C$74*D$83^2</f>
        <v>0</v>
      </c>
      <c r="E114" s="19">
        <f t="shared" si="133"/>
        <v>0</v>
      </c>
      <c r="F114" s="19">
        <f t="shared" si="133"/>
        <v>0</v>
      </c>
      <c r="G114" s="19">
        <f t="shared" si="133"/>
        <v>0</v>
      </c>
      <c r="H114" s="19">
        <f t="shared" si="133"/>
        <v>0</v>
      </c>
      <c r="I114" s="19">
        <f t="shared" si="133"/>
        <v>0</v>
      </c>
      <c r="J114" s="19">
        <f t="shared" si="133"/>
        <v>0</v>
      </c>
      <c r="K114" s="19">
        <f t="shared" si="133"/>
        <v>0</v>
      </c>
      <c r="L114" s="19">
        <f t="shared" si="133"/>
        <v>0</v>
      </c>
      <c r="M114" s="19">
        <f t="shared" si="133"/>
        <v>0</v>
      </c>
      <c r="N114" s="19">
        <f t="shared" ref="N114:W123" si="134">$H$74+$C114*$G$74+$F$74*N$83+$E$74*N$83*$C114+$C114^2*$D$74+$C$74*N$83^2</f>
        <v>0</v>
      </c>
      <c r="O114" s="19">
        <f t="shared" si="134"/>
        <v>0</v>
      </c>
      <c r="P114" s="19">
        <f t="shared" si="134"/>
        <v>0</v>
      </c>
      <c r="Q114" s="19">
        <f t="shared" si="134"/>
        <v>0</v>
      </c>
      <c r="R114" s="19">
        <f t="shared" si="134"/>
        <v>0</v>
      </c>
      <c r="S114" s="19">
        <f t="shared" si="134"/>
        <v>0</v>
      </c>
      <c r="T114" s="19">
        <f t="shared" si="134"/>
        <v>0</v>
      </c>
      <c r="U114" s="19">
        <f t="shared" si="134"/>
        <v>0</v>
      </c>
      <c r="V114" s="19">
        <f t="shared" si="134"/>
        <v>0</v>
      </c>
      <c r="W114" s="19">
        <f t="shared" si="134"/>
        <v>0</v>
      </c>
      <c r="X114" s="19">
        <f t="shared" ref="X114:AG123" si="135">$H$74+$C114*$G$74+$F$74*X$83+$E$74*X$83*$C114+$C114^2*$D$74+$C$74*X$83^2</f>
        <v>0</v>
      </c>
      <c r="Y114" s="19">
        <f t="shared" si="135"/>
        <v>0</v>
      </c>
      <c r="Z114" s="19">
        <f t="shared" si="135"/>
        <v>0</v>
      </c>
      <c r="AA114" s="19">
        <f t="shared" si="135"/>
        <v>0</v>
      </c>
      <c r="AB114" s="19">
        <f t="shared" si="135"/>
        <v>0</v>
      </c>
      <c r="AC114" s="19">
        <f t="shared" si="135"/>
        <v>0</v>
      </c>
      <c r="AD114" s="19">
        <f t="shared" si="135"/>
        <v>0</v>
      </c>
      <c r="AE114" s="19">
        <f t="shared" si="135"/>
        <v>0</v>
      </c>
      <c r="AF114" s="19">
        <f t="shared" si="135"/>
        <v>0</v>
      </c>
      <c r="AG114" s="19">
        <f t="shared" si="135"/>
        <v>0</v>
      </c>
      <c r="AH114" s="19">
        <f t="shared" ref="AH114:AN123" si="136">$H$74+$C114*$G$74+$F$74*AH$83+$E$74*AH$83*$C114+$C114^2*$D$74+$C$74*AH$83^2</f>
        <v>0</v>
      </c>
      <c r="AI114" s="19">
        <f t="shared" si="136"/>
        <v>0</v>
      </c>
      <c r="AJ114" s="19">
        <f t="shared" si="136"/>
        <v>0</v>
      </c>
      <c r="AK114" s="19">
        <f t="shared" si="136"/>
        <v>0</v>
      </c>
      <c r="AL114" s="19">
        <f t="shared" si="136"/>
        <v>0</v>
      </c>
      <c r="AM114" s="19">
        <f t="shared" si="136"/>
        <v>0</v>
      </c>
      <c r="AN114" s="19">
        <f t="shared" si="136"/>
        <v>0</v>
      </c>
      <c r="AO114" s="2">
        <f t="shared" si="120"/>
        <v>-0.7129629629629628</v>
      </c>
      <c r="AP114" s="2">
        <f t="shared" si="124"/>
        <v>15.740740740740744</v>
      </c>
      <c r="AQ114" s="240">
        <f t="shared" si="121"/>
        <v>0</v>
      </c>
      <c r="AR114">
        <f>[1]!dic_interpolado(D114:AN114,D$83:AN$83,AQ114)</f>
        <v>0.86599999999999999</v>
      </c>
      <c r="AS114" s="2">
        <f t="shared" si="122"/>
        <v>15.740740740740744</v>
      </c>
      <c r="BY114" s="47"/>
      <c r="BZ114" s="47"/>
      <c r="CA114" s="47"/>
      <c r="CB114" s="47"/>
      <c r="CC114" s="47"/>
      <c r="CE114" s="47"/>
    </row>
    <row r="115" spans="1:83" x14ac:dyDescent="0.25">
      <c r="A115">
        <f t="shared" si="114"/>
        <v>15.925925925925926</v>
      </c>
      <c r="B115">
        <v>32</v>
      </c>
      <c r="C115" s="20">
        <f t="shared" si="123"/>
        <v>-0.70370370370370372</v>
      </c>
      <c r="D115" s="19">
        <f t="shared" si="133"/>
        <v>0</v>
      </c>
      <c r="E115" s="19">
        <f t="shared" si="133"/>
        <v>0</v>
      </c>
      <c r="F115" s="19">
        <f t="shared" si="133"/>
        <v>0</v>
      </c>
      <c r="G115" s="19">
        <f t="shared" si="133"/>
        <v>0</v>
      </c>
      <c r="H115" s="19">
        <f t="shared" si="133"/>
        <v>0</v>
      </c>
      <c r="I115" s="19">
        <f t="shared" si="133"/>
        <v>0</v>
      </c>
      <c r="J115" s="19">
        <f t="shared" si="133"/>
        <v>0</v>
      </c>
      <c r="K115" s="19">
        <f t="shared" si="133"/>
        <v>0</v>
      </c>
      <c r="L115" s="19">
        <f t="shared" si="133"/>
        <v>0</v>
      </c>
      <c r="M115" s="19">
        <f t="shared" si="133"/>
        <v>0</v>
      </c>
      <c r="N115" s="19">
        <f t="shared" si="134"/>
        <v>0</v>
      </c>
      <c r="O115" s="19">
        <f t="shared" si="134"/>
        <v>0</v>
      </c>
      <c r="P115" s="19">
        <f t="shared" si="134"/>
        <v>0</v>
      </c>
      <c r="Q115" s="19">
        <f t="shared" si="134"/>
        <v>0</v>
      </c>
      <c r="R115" s="19">
        <f t="shared" si="134"/>
        <v>0</v>
      </c>
      <c r="S115" s="19">
        <f t="shared" si="134"/>
        <v>0</v>
      </c>
      <c r="T115" s="19">
        <f t="shared" si="134"/>
        <v>0</v>
      </c>
      <c r="U115" s="19">
        <f t="shared" si="134"/>
        <v>0</v>
      </c>
      <c r="V115" s="19">
        <f t="shared" si="134"/>
        <v>0</v>
      </c>
      <c r="W115" s="19">
        <f t="shared" si="134"/>
        <v>0</v>
      </c>
      <c r="X115" s="19">
        <f t="shared" si="135"/>
        <v>0</v>
      </c>
      <c r="Y115" s="19">
        <f t="shared" si="135"/>
        <v>0</v>
      </c>
      <c r="Z115" s="19">
        <f t="shared" si="135"/>
        <v>0</v>
      </c>
      <c r="AA115" s="19">
        <f t="shared" si="135"/>
        <v>0</v>
      </c>
      <c r="AB115" s="19">
        <f t="shared" si="135"/>
        <v>0</v>
      </c>
      <c r="AC115" s="19">
        <f t="shared" si="135"/>
        <v>0</v>
      </c>
      <c r="AD115" s="19">
        <f t="shared" si="135"/>
        <v>0</v>
      </c>
      <c r="AE115" s="19">
        <f t="shared" si="135"/>
        <v>0</v>
      </c>
      <c r="AF115" s="19">
        <f t="shared" si="135"/>
        <v>0</v>
      </c>
      <c r="AG115" s="19">
        <f t="shared" si="135"/>
        <v>0</v>
      </c>
      <c r="AH115" s="19">
        <f t="shared" si="136"/>
        <v>0</v>
      </c>
      <c r="AI115" s="19">
        <f t="shared" si="136"/>
        <v>0</v>
      </c>
      <c r="AJ115" s="19">
        <f t="shared" si="136"/>
        <v>0</v>
      </c>
      <c r="AK115" s="19">
        <f t="shared" si="136"/>
        <v>0</v>
      </c>
      <c r="AL115" s="19">
        <f t="shared" si="136"/>
        <v>0</v>
      </c>
      <c r="AM115" s="19">
        <f t="shared" si="136"/>
        <v>0</v>
      </c>
      <c r="AN115" s="19">
        <f t="shared" si="136"/>
        <v>0</v>
      </c>
      <c r="AO115" s="2">
        <f t="shared" si="120"/>
        <v>-0.70370370370370372</v>
      </c>
      <c r="AP115" s="2">
        <f t="shared" si="124"/>
        <v>15.925925925925926</v>
      </c>
      <c r="AQ115" s="240">
        <f t="shared" si="121"/>
        <v>0</v>
      </c>
      <c r="AR115">
        <f>[1]!dic_interpolado(D115:AN115,D$83:AN$83,AQ115)</f>
        <v>0.86599999999999999</v>
      </c>
      <c r="AS115" s="2">
        <f t="shared" si="122"/>
        <v>15.925925925925926</v>
      </c>
      <c r="BY115" s="47"/>
      <c r="BZ115" s="47"/>
      <c r="CA115" s="47"/>
      <c r="CB115" s="47"/>
      <c r="CC115" s="47"/>
      <c r="CE115" s="47"/>
    </row>
    <row r="116" spans="1:83" x14ac:dyDescent="0.25">
      <c r="A116">
        <f t="shared" si="114"/>
        <v>16.111111111111111</v>
      </c>
      <c r="B116">
        <v>33</v>
      </c>
      <c r="C116" s="20">
        <f t="shared" si="123"/>
        <v>-0.69444444444444442</v>
      </c>
      <c r="D116" s="19">
        <f t="shared" si="133"/>
        <v>0</v>
      </c>
      <c r="E116" s="19">
        <f t="shared" si="133"/>
        <v>0</v>
      </c>
      <c r="F116" s="19">
        <f t="shared" si="133"/>
        <v>0</v>
      </c>
      <c r="G116" s="19">
        <f t="shared" si="133"/>
        <v>0</v>
      </c>
      <c r="H116" s="19">
        <f t="shared" si="133"/>
        <v>0</v>
      </c>
      <c r="I116" s="19">
        <f t="shared" si="133"/>
        <v>0</v>
      </c>
      <c r="J116" s="19">
        <f t="shared" si="133"/>
        <v>0</v>
      </c>
      <c r="K116" s="19">
        <f t="shared" si="133"/>
        <v>0</v>
      </c>
      <c r="L116" s="19">
        <f t="shared" si="133"/>
        <v>0</v>
      </c>
      <c r="M116" s="19">
        <f t="shared" si="133"/>
        <v>0</v>
      </c>
      <c r="N116" s="19">
        <f t="shared" si="134"/>
        <v>0</v>
      </c>
      <c r="O116" s="19">
        <f t="shared" si="134"/>
        <v>0</v>
      </c>
      <c r="P116" s="19">
        <f t="shared" si="134"/>
        <v>0</v>
      </c>
      <c r="Q116" s="19">
        <f t="shared" si="134"/>
        <v>0</v>
      </c>
      <c r="R116" s="19">
        <f t="shared" si="134"/>
        <v>0</v>
      </c>
      <c r="S116" s="19">
        <f t="shared" si="134"/>
        <v>0</v>
      </c>
      <c r="T116" s="19">
        <f t="shared" si="134"/>
        <v>0</v>
      </c>
      <c r="U116" s="19">
        <f t="shared" si="134"/>
        <v>0</v>
      </c>
      <c r="V116" s="19">
        <f t="shared" si="134"/>
        <v>0</v>
      </c>
      <c r="W116" s="19">
        <f t="shared" si="134"/>
        <v>0</v>
      </c>
      <c r="X116" s="19">
        <f t="shared" si="135"/>
        <v>0</v>
      </c>
      <c r="Y116" s="19">
        <f t="shared" si="135"/>
        <v>0</v>
      </c>
      <c r="Z116" s="19">
        <f t="shared" si="135"/>
        <v>0</v>
      </c>
      <c r="AA116" s="19">
        <f t="shared" si="135"/>
        <v>0</v>
      </c>
      <c r="AB116" s="19">
        <f t="shared" si="135"/>
        <v>0</v>
      </c>
      <c r="AC116" s="19">
        <f t="shared" si="135"/>
        <v>0</v>
      </c>
      <c r="AD116" s="19">
        <f t="shared" si="135"/>
        <v>0</v>
      </c>
      <c r="AE116" s="19">
        <f t="shared" si="135"/>
        <v>0</v>
      </c>
      <c r="AF116" s="19">
        <f t="shared" si="135"/>
        <v>0</v>
      </c>
      <c r="AG116" s="19">
        <f t="shared" si="135"/>
        <v>0</v>
      </c>
      <c r="AH116" s="19">
        <f t="shared" si="136"/>
        <v>0</v>
      </c>
      <c r="AI116" s="19">
        <f t="shared" si="136"/>
        <v>0</v>
      </c>
      <c r="AJ116" s="19">
        <f t="shared" si="136"/>
        <v>0</v>
      </c>
      <c r="AK116" s="19">
        <f t="shared" si="136"/>
        <v>0</v>
      </c>
      <c r="AL116" s="19">
        <f t="shared" si="136"/>
        <v>0</v>
      </c>
      <c r="AM116" s="19">
        <f t="shared" si="136"/>
        <v>0</v>
      </c>
      <c r="AN116" s="19">
        <f t="shared" si="136"/>
        <v>0</v>
      </c>
      <c r="AO116" s="2">
        <f t="shared" si="120"/>
        <v>-0.69444444444444442</v>
      </c>
      <c r="AP116" s="2">
        <f t="shared" si="124"/>
        <v>16.111111111111111</v>
      </c>
      <c r="AQ116" s="240">
        <f t="shared" si="121"/>
        <v>0</v>
      </c>
      <c r="AR116">
        <f>[1]!dic_interpolado(D116:AN116,D$83:AN$83,AQ116)</f>
        <v>0.86599999999999999</v>
      </c>
      <c r="AS116" s="2">
        <f t="shared" si="122"/>
        <v>16.111111111111111</v>
      </c>
      <c r="BY116" s="47"/>
      <c r="BZ116" s="47"/>
      <c r="CA116" s="47"/>
      <c r="CB116" s="47"/>
      <c r="CC116" s="47"/>
      <c r="CE116" s="47"/>
    </row>
    <row r="117" spans="1:83" x14ac:dyDescent="0.25">
      <c r="A117">
        <f t="shared" si="114"/>
        <v>16.296296296296298</v>
      </c>
      <c r="B117">
        <v>34</v>
      </c>
      <c r="C117" s="20">
        <f t="shared" si="123"/>
        <v>-0.68518518518518512</v>
      </c>
      <c r="D117" s="19">
        <f t="shared" si="133"/>
        <v>0</v>
      </c>
      <c r="E117" s="19">
        <f t="shared" si="133"/>
        <v>0</v>
      </c>
      <c r="F117" s="19">
        <f t="shared" si="133"/>
        <v>0</v>
      </c>
      <c r="G117" s="19">
        <f t="shared" si="133"/>
        <v>0</v>
      </c>
      <c r="H117" s="19">
        <f t="shared" si="133"/>
        <v>0</v>
      </c>
      <c r="I117" s="19">
        <f t="shared" si="133"/>
        <v>0</v>
      </c>
      <c r="J117" s="19">
        <f t="shared" si="133"/>
        <v>0</v>
      </c>
      <c r="K117" s="19">
        <f t="shared" si="133"/>
        <v>0</v>
      </c>
      <c r="L117" s="19">
        <f t="shared" si="133"/>
        <v>0</v>
      </c>
      <c r="M117" s="19">
        <f t="shared" si="133"/>
        <v>0</v>
      </c>
      <c r="N117" s="19">
        <f t="shared" si="134"/>
        <v>0</v>
      </c>
      <c r="O117" s="19">
        <f t="shared" si="134"/>
        <v>0</v>
      </c>
      <c r="P117" s="19">
        <f t="shared" si="134"/>
        <v>0</v>
      </c>
      <c r="Q117" s="19">
        <f t="shared" si="134"/>
        <v>0</v>
      </c>
      <c r="R117" s="19">
        <f t="shared" si="134"/>
        <v>0</v>
      </c>
      <c r="S117" s="19">
        <f t="shared" si="134"/>
        <v>0</v>
      </c>
      <c r="T117" s="19">
        <f t="shared" si="134"/>
        <v>0</v>
      </c>
      <c r="U117" s="19">
        <f t="shared" si="134"/>
        <v>0</v>
      </c>
      <c r="V117" s="19">
        <f t="shared" si="134"/>
        <v>0</v>
      </c>
      <c r="W117" s="19">
        <f t="shared" si="134"/>
        <v>0</v>
      </c>
      <c r="X117" s="19">
        <f t="shared" si="135"/>
        <v>0</v>
      </c>
      <c r="Y117" s="19">
        <f t="shared" si="135"/>
        <v>0</v>
      </c>
      <c r="Z117" s="19">
        <f t="shared" si="135"/>
        <v>0</v>
      </c>
      <c r="AA117" s="19">
        <f t="shared" si="135"/>
        <v>0</v>
      </c>
      <c r="AB117" s="19">
        <f t="shared" si="135"/>
        <v>0</v>
      </c>
      <c r="AC117" s="19">
        <f t="shared" si="135"/>
        <v>0</v>
      </c>
      <c r="AD117" s="19">
        <f t="shared" si="135"/>
        <v>0</v>
      </c>
      <c r="AE117" s="19">
        <f t="shared" si="135"/>
        <v>0</v>
      </c>
      <c r="AF117" s="19">
        <f t="shared" si="135"/>
        <v>0</v>
      </c>
      <c r="AG117" s="19">
        <f t="shared" si="135"/>
        <v>0</v>
      </c>
      <c r="AH117" s="19">
        <f t="shared" si="136"/>
        <v>0</v>
      </c>
      <c r="AI117" s="19">
        <f t="shared" si="136"/>
        <v>0</v>
      </c>
      <c r="AJ117" s="19">
        <f t="shared" si="136"/>
        <v>0</v>
      </c>
      <c r="AK117" s="19">
        <f t="shared" si="136"/>
        <v>0</v>
      </c>
      <c r="AL117" s="19">
        <f t="shared" si="136"/>
        <v>0</v>
      </c>
      <c r="AM117" s="19">
        <f t="shared" si="136"/>
        <v>0</v>
      </c>
      <c r="AN117" s="19">
        <f t="shared" si="136"/>
        <v>0</v>
      </c>
      <c r="AO117" s="2">
        <f t="shared" si="120"/>
        <v>-0.68518518518518512</v>
      </c>
      <c r="AP117" s="2">
        <f t="shared" si="124"/>
        <v>16.296296296296298</v>
      </c>
      <c r="AQ117" s="240">
        <f t="shared" si="121"/>
        <v>0</v>
      </c>
      <c r="AR117">
        <f>[1]!dic_interpolado(D117:AN117,D$83:AN$83,AQ117)</f>
        <v>0.86599999999999999</v>
      </c>
      <c r="AS117" s="2">
        <f t="shared" si="122"/>
        <v>16.296296296296298</v>
      </c>
      <c r="BY117" s="47"/>
      <c r="BZ117" s="47"/>
      <c r="CA117" s="47"/>
      <c r="CB117" s="47"/>
      <c r="CC117" s="47"/>
      <c r="CE117" s="47"/>
    </row>
    <row r="118" spans="1:83" x14ac:dyDescent="0.25">
      <c r="A118">
        <f t="shared" si="114"/>
        <v>16.481481481481485</v>
      </c>
      <c r="B118">
        <v>35</v>
      </c>
      <c r="C118" s="20">
        <f t="shared" si="123"/>
        <v>-0.67592592592592582</v>
      </c>
      <c r="D118" s="19">
        <f t="shared" si="133"/>
        <v>0</v>
      </c>
      <c r="E118" s="19">
        <f t="shared" si="133"/>
        <v>0</v>
      </c>
      <c r="F118" s="19">
        <f t="shared" si="133"/>
        <v>0</v>
      </c>
      <c r="G118" s="19">
        <f t="shared" si="133"/>
        <v>0</v>
      </c>
      <c r="H118" s="19">
        <f t="shared" si="133"/>
        <v>0</v>
      </c>
      <c r="I118" s="19">
        <f t="shared" si="133"/>
        <v>0</v>
      </c>
      <c r="J118" s="19">
        <f t="shared" si="133"/>
        <v>0</v>
      </c>
      <c r="K118" s="19">
        <f t="shared" si="133"/>
        <v>0</v>
      </c>
      <c r="L118" s="19">
        <f t="shared" si="133"/>
        <v>0</v>
      </c>
      <c r="M118" s="19">
        <f t="shared" si="133"/>
        <v>0</v>
      </c>
      <c r="N118" s="19">
        <f t="shared" si="134"/>
        <v>0</v>
      </c>
      <c r="O118" s="19">
        <f t="shared" si="134"/>
        <v>0</v>
      </c>
      <c r="P118" s="19">
        <f t="shared" si="134"/>
        <v>0</v>
      </c>
      <c r="Q118" s="19">
        <f t="shared" si="134"/>
        <v>0</v>
      </c>
      <c r="R118" s="19">
        <f t="shared" si="134"/>
        <v>0</v>
      </c>
      <c r="S118" s="19">
        <f t="shared" si="134"/>
        <v>0</v>
      </c>
      <c r="T118" s="19">
        <f t="shared" si="134"/>
        <v>0</v>
      </c>
      <c r="U118" s="19">
        <f t="shared" si="134"/>
        <v>0</v>
      </c>
      <c r="V118" s="19">
        <f t="shared" si="134"/>
        <v>0</v>
      </c>
      <c r="W118" s="19">
        <f t="shared" si="134"/>
        <v>0</v>
      </c>
      <c r="X118" s="19">
        <f t="shared" si="135"/>
        <v>0</v>
      </c>
      <c r="Y118" s="19">
        <f t="shared" si="135"/>
        <v>0</v>
      </c>
      <c r="Z118" s="19">
        <f t="shared" si="135"/>
        <v>0</v>
      </c>
      <c r="AA118" s="19">
        <f t="shared" si="135"/>
        <v>0</v>
      </c>
      <c r="AB118" s="19">
        <f t="shared" si="135"/>
        <v>0</v>
      </c>
      <c r="AC118" s="19">
        <f t="shared" si="135"/>
        <v>0</v>
      </c>
      <c r="AD118" s="19">
        <f t="shared" si="135"/>
        <v>0</v>
      </c>
      <c r="AE118" s="19">
        <f t="shared" si="135"/>
        <v>0</v>
      </c>
      <c r="AF118" s="19">
        <f t="shared" si="135"/>
        <v>0</v>
      </c>
      <c r="AG118" s="19">
        <f t="shared" si="135"/>
        <v>0</v>
      </c>
      <c r="AH118" s="19">
        <f t="shared" si="136"/>
        <v>0</v>
      </c>
      <c r="AI118" s="19">
        <f t="shared" si="136"/>
        <v>0</v>
      </c>
      <c r="AJ118" s="19">
        <f t="shared" si="136"/>
        <v>0</v>
      </c>
      <c r="AK118" s="19">
        <f t="shared" si="136"/>
        <v>0</v>
      </c>
      <c r="AL118" s="19">
        <f t="shared" si="136"/>
        <v>0</v>
      </c>
      <c r="AM118" s="19">
        <f t="shared" si="136"/>
        <v>0</v>
      </c>
      <c r="AN118" s="19">
        <f t="shared" si="136"/>
        <v>0</v>
      </c>
      <c r="AO118" s="2">
        <f t="shared" si="120"/>
        <v>-0.67592592592592582</v>
      </c>
      <c r="AP118" s="2">
        <f t="shared" si="124"/>
        <v>16.481481481481485</v>
      </c>
      <c r="AQ118" s="240">
        <f t="shared" si="121"/>
        <v>0</v>
      </c>
      <c r="AR118">
        <f>[1]!dic_interpolado(D118:AN118,D$83:AN$83,AQ118)</f>
        <v>0.86599999999999999</v>
      </c>
      <c r="AS118" s="2">
        <f t="shared" si="122"/>
        <v>16.481481481481485</v>
      </c>
      <c r="BY118" s="47"/>
      <c r="BZ118" s="47"/>
      <c r="CA118" s="47"/>
      <c r="CB118" s="47"/>
      <c r="CC118" s="47"/>
      <c r="CE118" s="47"/>
    </row>
    <row r="119" spans="1:83" x14ac:dyDescent="0.25">
      <c r="A119">
        <f t="shared" si="114"/>
        <v>16.666666666666671</v>
      </c>
      <c r="B119">
        <v>36</v>
      </c>
      <c r="C119" s="20">
        <f t="shared" si="123"/>
        <v>-0.66666666666666652</v>
      </c>
      <c r="D119" s="19">
        <f t="shared" si="133"/>
        <v>0</v>
      </c>
      <c r="E119" s="19">
        <f t="shared" si="133"/>
        <v>0</v>
      </c>
      <c r="F119" s="19">
        <f t="shared" si="133"/>
        <v>0</v>
      </c>
      <c r="G119" s="19">
        <f t="shared" si="133"/>
        <v>0</v>
      </c>
      <c r="H119" s="19">
        <f t="shared" si="133"/>
        <v>0</v>
      </c>
      <c r="I119" s="19">
        <f t="shared" si="133"/>
        <v>0</v>
      </c>
      <c r="J119" s="19">
        <f t="shared" si="133"/>
        <v>0</v>
      </c>
      <c r="K119" s="19">
        <f t="shared" si="133"/>
        <v>0</v>
      </c>
      <c r="L119" s="19">
        <f t="shared" si="133"/>
        <v>0</v>
      </c>
      <c r="M119" s="19">
        <f t="shared" si="133"/>
        <v>0</v>
      </c>
      <c r="N119" s="19">
        <f t="shared" si="134"/>
        <v>0</v>
      </c>
      <c r="O119" s="19">
        <f t="shared" si="134"/>
        <v>0</v>
      </c>
      <c r="P119" s="19">
        <f t="shared" si="134"/>
        <v>0</v>
      </c>
      <c r="Q119" s="19">
        <f t="shared" si="134"/>
        <v>0</v>
      </c>
      <c r="R119" s="19">
        <f t="shared" si="134"/>
        <v>0</v>
      </c>
      <c r="S119" s="19">
        <f t="shared" si="134"/>
        <v>0</v>
      </c>
      <c r="T119" s="19">
        <f t="shared" si="134"/>
        <v>0</v>
      </c>
      <c r="U119" s="19">
        <f t="shared" si="134"/>
        <v>0</v>
      </c>
      <c r="V119" s="19">
        <f t="shared" si="134"/>
        <v>0</v>
      </c>
      <c r="W119" s="19">
        <f t="shared" si="134"/>
        <v>0</v>
      </c>
      <c r="X119" s="19">
        <f t="shared" si="135"/>
        <v>0</v>
      </c>
      <c r="Y119" s="19">
        <f t="shared" si="135"/>
        <v>0</v>
      </c>
      <c r="Z119" s="19">
        <f t="shared" si="135"/>
        <v>0</v>
      </c>
      <c r="AA119" s="19">
        <f t="shared" si="135"/>
        <v>0</v>
      </c>
      <c r="AB119" s="19">
        <f t="shared" si="135"/>
        <v>0</v>
      </c>
      <c r="AC119" s="19">
        <f t="shared" si="135"/>
        <v>0</v>
      </c>
      <c r="AD119" s="19">
        <f t="shared" si="135"/>
        <v>0</v>
      </c>
      <c r="AE119" s="19">
        <f t="shared" si="135"/>
        <v>0</v>
      </c>
      <c r="AF119" s="19">
        <f t="shared" si="135"/>
        <v>0</v>
      </c>
      <c r="AG119" s="19">
        <f t="shared" si="135"/>
        <v>0</v>
      </c>
      <c r="AH119" s="19">
        <f t="shared" si="136"/>
        <v>0</v>
      </c>
      <c r="AI119" s="19">
        <f t="shared" si="136"/>
        <v>0</v>
      </c>
      <c r="AJ119" s="19">
        <f t="shared" si="136"/>
        <v>0</v>
      </c>
      <c r="AK119" s="19">
        <f t="shared" si="136"/>
        <v>0</v>
      </c>
      <c r="AL119" s="19">
        <f t="shared" si="136"/>
        <v>0</v>
      </c>
      <c r="AM119" s="19">
        <f t="shared" si="136"/>
        <v>0</v>
      </c>
      <c r="AN119" s="19">
        <f t="shared" si="136"/>
        <v>0</v>
      </c>
      <c r="AO119" s="2">
        <f t="shared" si="120"/>
        <v>-0.66666666666666652</v>
      </c>
      <c r="AP119" s="2">
        <f t="shared" si="124"/>
        <v>16.666666666666671</v>
      </c>
      <c r="AQ119" s="240">
        <f t="shared" si="121"/>
        <v>0</v>
      </c>
      <c r="AR119">
        <f>[1]!dic_interpolado(D119:AN119,D$83:AN$83,AQ119)</f>
        <v>0.86599999999999999</v>
      </c>
      <c r="AS119" s="2">
        <f t="shared" si="122"/>
        <v>16.666666666666671</v>
      </c>
      <c r="BY119" s="47"/>
      <c r="BZ119" s="47"/>
      <c r="CA119" s="47"/>
      <c r="CB119" s="47"/>
      <c r="CC119" s="47"/>
      <c r="CE119" s="47"/>
    </row>
    <row r="120" spans="1:83" x14ac:dyDescent="0.25">
      <c r="A120">
        <f t="shared" si="114"/>
        <v>16.851851851851855</v>
      </c>
      <c r="B120">
        <v>37</v>
      </c>
      <c r="C120" s="20">
        <f t="shared" si="123"/>
        <v>-0.65740740740740722</v>
      </c>
      <c r="D120" s="19">
        <f t="shared" si="133"/>
        <v>0</v>
      </c>
      <c r="E120" s="19">
        <f t="shared" si="133"/>
        <v>0</v>
      </c>
      <c r="F120" s="19">
        <f t="shared" si="133"/>
        <v>0</v>
      </c>
      <c r="G120" s="19">
        <f t="shared" si="133"/>
        <v>0</v>
      </c>
      <c r="H120" s="19">
        <f t="shared" si="133"/>
        <v>0</v>
      </c>
      <c r="I120" s="19">
        <f t="shared" si="133"/>
        <v>0</v>
      </c>
      <c r="J120" s="19">
        <f t="shared" si="133"/>
        <v>0</v>
      </c>
      <c r="K120" s="19">
        <f t="shared" si="133"/>
        <v>0</v>
      </c>
      <c r="L120" s="19">
        <f t="shared" si="133"/>
        <v>0</v>
      </c>
      <c r="M120" s="19">
        <f t="shared" si="133"/>
        <v>0</v>
      </c>
      <c r="N120" s="19">
        <f t="shared" si="134"/>
        <v>0</v>
      </c>
      <c r="O120" s="19">
        <f t="shared" si="134"/>
        <v>0</v>
      </c>
      <c r="P120" s="19">
        <f t="shared" si="134"/>
        <v>0</v>
      </c>
      <c r="Q120" s="19">
        <f t="shared" si="134"/>
        <v>0</v>
      </c>
      <c r="R120" s="19">
        <f t="shared" si="134"/>
        <v>0</v>
      </c>
      <c r="S120" s="19">
        <f t="shared" si="134"/>
        <v>0</v>
      </c>
      <c r="T120" s="19">
        <f t="shared" si="134"/>
        <v>0</v>
      </c>
      <c r="U120" s="19">
        <f t="shared" si="134"/>
        <v>0</v>
      </c>
      <c r="V120" s="19">
        <f t="shared" si="134"/>
        <v>0</v>
      </c>
      <c r="W120" s="19">
        <f t="shared" si="134"/>
        <v>0</v>
      </c>
      <c r="X120" s="19">
        <f t="shared" si="135"/>
        <v>0</v>
      </c>
      <c r="Y120" s="19">
        <f t="shared" si="135"/>
        <v>0</v>
      </c>
      <c r="Z120" s="19">
        <f t="shared" si="135"/>
        <v>0</v>
      </c>
      <c r="AA120" s="19">
        <f t="shared" si="135"/>
        <v>0</v>
      </c>
      <c r="AB120" s="19">
        <f t="shared" si="135"/>
        <v>0</v>
      </c>
      <c r="AC120" s="19">
        <f t="shared" si="135"/>
        <v>0</v>
      </c>
      <c r="AD120" s="19">
        <f t="shared" si="135"/>
        <v>0</v>
      </c>
      <c r="AE120" s="19">
        <f t="shared" si="135"/>
        <v>0</v>
      </c>
      <c r="AF120" s="19">
        <f t="shared" si="135"/>
        <v>0</v>
      </c>
      <c r="AG120" s="19">
        <f t="shared" si="135"/>
        <v>0</v>
      </c>
      <c r="AH120" s="19">
        <f t="shared" si="136"/>
        <v>0</v>
      </c>
      <c r="AI120" s="19">
        <f t="shared" si="136"/>
        <v>0</v>
      </c>
      <c r="AJ120" s="19">
        <f t="shared" si="136"/>
        <v>0</v>
      </c>
      <c r="AK120" s="19">
        <f t="shared" si="136"/>
        <v>0</v>
      </c>
      <c r="AL120" s="19">
        <f t="shared" si="136"/>
        <v>0</v>
      </c>
      <c r="AM120" s="19">
        <f t="shared" si="136"/>
        <v>0</v>
      </c>
      <c r="AN120" s="19">
        <f t="shared" si="136"/>
        <v>0</v>
      </c>
      <c r="AO120" s="2">
        <f t="shared" si="120"/>
        <v>-0.65740740740740722</v>
      </c>
      <c r="AP120" s="2">
        <f t="shared" si="124"/>
        <v>16.851851851851855</v>
      </c>
      <c r="AQ120" s="240">
        <f t="shared" si="121"/>
        <v>0</v>
      </c>
      <c r="AR120">
        <f>[1]!dic_interpolado(D120:AN120,D$83:AN$83,AQ120)</f>
        <v>0.86599999999999999</v>
      </c>
      <c r="AS120" s="2">
        <f t="shared" si="122"/>
        <v>16.851851851851855</v>
      </c>
      <c r="BY120" s="47"/>
      <c r="BZ120" s="47"/>
      <c r="CA120" s="47"/>
      <c r="CB120" s="47"/>
      <c r="CC120" s="47"/>
      <c r="CE120" s="47"/>
    </row>
    <row r="121" spans="1:83" x14ac:dyDescent="0.25">
      <c r="A121">
        <f t="shared" si="114"/>
        <v>17.037037037037038</v>
      </c>
      <c r="B121">
        <v>38</v>
      </c>
      <c r="C121" s="20">
        <f t="shared" si="123"/>
        <v>-0.64814814814814814</v>
      </c>
      <c r="D121" s="19">
        <f t="shared" si="133"/>
        <v>0</v>
      </c>
      <c r="E121" s="19">
        <f t="shared" si="133"/>
        <v>0</v>
      </c>
      <c r="F121" s="19">
        <f t="shared" si="133"/>
        <v>0</v>
      </c>
      <c r="G121" s="19">
        <f t="shared" si="133"/>
        <v>0</v>
      </c>
      <c r="H121" s="19">
        <f t="shared" si="133"/>
        <v>0</v>
      </c>
      <c r="I121" s="19">
        <f t="shared" si="133"/>
        <v>0</v>
      </c>
      <c r="J121" s="19">
        <f t="shared" si="133"/>
        <v>0</v>
      </c>
      <c r="K121" s="19">
        <f t="shared" si="133"/>
        <v>0</v>
      </c>
      <c r="L121" s="19">
        <f t="shared" si="133"/>
        <v>0</v>
      </c>
      <c r="M121" s="19">
        <f t="shared" si="133"/>
        <v>0</v>
      </c>
      <c r="N121" s="19">
        <f t="shared" si="134"/>
        <v>0</v>
      </c>
      <c r="O121" s="19">
        <f t="shared" si="134"/>
        <v>0</v>
      </c>
      <c r="P121" s="19">
        <f t="shared" si="134"/>
        <v>0</v>
      </c>
      <c r="Q121" s="19">
        <f t="shared" si="134"/>
        <v>0</v>
      </c>
      <c r="R121" s="19">
        <f t="shared" si="134"/>
        <v>0</v>
      </c>
      <c r="S121" s="19">
        <f t="shared" si="134"/>
        <v>0</v>
      </c>
      <c r="T121" s="19">
        <f t="shared" si="134"/>
        <v>0</v>
      </c>
      <c r="U121" s="19">
        <f t="shared" si="134"/>
        <v>0</v>
      </c>
      <c r="V121" s="19">
        <f t="shared" si="134"/>
        <v>0</v>
      </c>
      <c r="W121" s="19">
        <f t="shared" si="134"/>
        <v>0</v>
      </c>
      <c r="X121" s="19">
        <f t="shared" si="135"/>
        <v>0</v>
      </c>
      <c r="Y121" s="19">
        <f t="shared" si="135"/>
        <v>0</v>
      </c>
      <c r="Z121" s="19">
        <f t="shared" si="135"/>
        <v>0</v>
      </c>
      <c r="AA121" s="19">
        <f t="shared" si="135"/>
        <v>0</v>
      </c>
      <c r="AB121" s="19">
        <f t="shared" si="135"/>
        <v>0</v>
      </c>
      <c r="AC121" s="19">
        <f t="shared" si="135"/>
        <v>0</v>
      </c>
      <c r="AD121" s="19">
        <f t="shared" si="135"/>
        <v>0</v>
      </c>
      <c r="AE121" s="19">
        <f t="shared" si="135"/>
        <v>0</v>
      </c>
      <c r="AF121" s="19">
        <f t="shared" si="135"/>
        <v>0</v>
      </c>
      <c r="AG121" s="19">
        <f t="shared" si="135"/>
        <v>0</v>
      </c>
      <c r="AH121" s="19">
        <f t="shared" si="136"/>
        <v>0</v>
      </c>
      <c r="AI121" s="19">
        <f t="shared" si="136"/>
        <v>0</v>
      </c>
      <c r="AJ121" s="19">
        <f t="shared" si="136"/>
        <v>0</v>
      </c>
      <c r="AK121" s="19">
        <f t="shared" si="136"/>
        <v>0</v>
      </c>
      <c r="AL121" s="19">
        <f t="shared" si="136"/>
        <v>0</v>
      </c>
      <c r="AM121" s="19">
        <f t="shared" si="136"/>
        <v>0</v>
      </c>
      <c r="AN121" s="19">
        <f t="shared" si="136"/>
        <v>0</v>
      </c>
      <c r="AO121" s="2">
        <f t="shared" si="120"/>
        <v>-0.64814814814814814</v>
      </c>
      <c r="AP121" s="2">
        <f t="shared" si="124"/>
        <v>17.037037037037038</v>
      </c>
      <c r="AQ121" s="240">
        <f t="shared" si="121"/>
        <v>0</v>
      </c>
      <c r="AR121">
        <f>[1]!dic_interpolado(D121:AN121,D$83:AN$83,AQ121)</f>
        <v>0.86599999999999999</v>
      </c>
      <c r="AS121" s="2">
        <f t="shared" si="122"/>
        <v>17.037037037037038</v>
      </c>
      <c r="BY121" s="47"/>
      <c r="BZ121" s="47"/>
      <c r="CA121" s="47"/>
      <c r="CB121" s="47"/>
      <c r="CC121" s="47"/>
      <c r="CE121" s="47"/>
    </row>
    <row r="122" spans="1:83" x14ac:dyDescent="0.25">
      <c r="A122">
        <f t="shared" si="114"/>
        <v>17.222222222222221</v>
      </c>
      <c r="B122">
        <v>39</v>
      </c>
      <c r="C122" s="20">
        <f t="shared" si="123"/>
        <v>-0.63888888888888884</v>
      </c>
      <c r="D122" s="19">
        <f t="shared" si="133"/>
        <v>0</v>
      </c>
      <c r="E122" s="19">
        <f t="shared" si="133"/>
        <v>0</v>
      </c>
      <c r="F122" s="19">
        <f t="shared" si="133"/>
        <v>0</v>
      </c>
      <c r="G122" s="19">
        <f t="shared" si="133"/>
        <v>0</v>
      </c>
      <c r="H122" s="19">
        <f t="shared" si="133"/>
        <v>0</v>
      </c>
      <c r="I122" s="19">
        <f t="shared" si="133"/>
        <v>0</v>
      </c>
      <c r="J122" s="19">
        <f t="shared" si="133"/>
        <v>0</v>
      </c>
      <c r="K122" s="19">
        <f t="shared" si="133"/>
        <v>0</v>
      </c>
      <c r="L122" s="19">
        <f t="shared" si="133"/>
        <v>0</v>
      </c>
      <c r="M122" s="19">
        <f t="shared" si="133"/>
        <v>0</v>
      </c>
      <c r="N122" s="19">
        <f t="shared" si="134"/>
        <v>0</v>
      </c>
      <c r="O122" s="19">
        <f t="shared" si="134"/>
        <v>0</v>
      </c>
      <c r="P122" s="19">
        <f t="shared" si="134"/>
        <v>0</v>
      </c>
      <c r="Q122" s="19">
        <f t="shared" si="134"/>
        <v>0</v>
      </c>
      <c r="R122" s="19">
        <f t="shared" si="134"/>
        <v>0</v>
      </c>
      <c r="S122" s="19">
        <f t="shared" si="134"/>
        <v>0</v>
      </c>
      <c r="T122" s="19">
        <f t="shared" si="134"/>
        <v>0</v>
      </c>
      <c r="U122" s="19">
        <f t="shared" si="134"/>
        <v>0</v>
      </c>
      <c r="V122" s="19">
        <f t="shared" si="134"/>
        <v>0</v>
      </c>
      <c r="W122" s="19">
        <f t="shared" si="134"/>
        <v>0</v>
      </c>
      <c r="X122" s="19">
        <f t="shared" si="135"/>
        <v>0</v>
      </c>
      <c r="Y122" s="19">
        <f t="shared" si="135"/>
        <v>0</v>
      </c>
      <c r="Z122" s="19">
        <f t="shared" si="135"/>
        <v>0</v>
      </c>
      <c r="AA122" s="19">
        <f t="shared" si="135"/>
        <v>0</v>
      </c>
      <c r="AB122" s="19">
        <f t="shared" si="135"/>
        <v>0</v>
      </c>
      <c r="AC122" s="19">
        <f t="shared" si="135"/>
        <v>0</v>
      </c>
      <c r="AD122" s="19">
        <f t="shared" si="135"/>
        <v>0</v>
      </c>
      <c r="AE122" s="19">
        <f t="shared" si="135"/>
        <v>0</v>
      </c>
      <c r="AF122" s="19">
        <f t="shared" si="135"/>
        <v>0</v>
      </c>
      <c r="AG122" s="19">
        <f t="shared" si="135"/>
        <v>0</v>
      </c>
      <c r="AH122" s="19">
        <f t="shared" si="136"/>
        <v>0</v>
      </c>
      <c r="AI122" s="19">
        <f t="shared" si="136"/>
        <v>0</v>
      </c>
      <c r="AJ122" s="19">
        <f t="shared" si="136"/>
        <v>0</v>
      </c>
      <c r="AK122" s="19">
        <f t="shared" si="136"/>
        <v>0</v>
      </c>
      <c r="AL122" s="19">
        <f t="shared" si="136"/>
        <v>0</v>
      </c>
      <c r="AM122" s="19">
        <f t="shared" si="136"/>
        <v>0</v>
      </c>
      <c r="AN122" s="19">
        <f t="shared" si="136"/>
        <v>0</v>
      </c>
      <c r="AO122" s="2">
        <f t="shared" si="120"/>
        <v>-0.63888888888888884</v>
      </c>
      <c r="AP122" s="2">
        <f t="shared" si="124"/>
        <v>17.222222222222221</v>
      </c>
      <c r="AQ122" s="240">
        <f t="shared" si="121"/>
        <v>0</v>
      </c>
      <c r="AR122">
        <f>[1]!dic_interpolado(D122:AN122,D$83:AN$83,AQ122)</f>
        <v>0.86599999999999999</v>
      </c>
      <c r="AS122" s="2">
        <f t="shared" si="122"/>
        <v>17.222222222222221</v>
      </c>
      <c r="BY122" s="47"/>
      <c r="BZ122" s="47"/>
      <c r="CA122" s="47"/>
      <c r="CB122" s="47"/>
      <c r="CC122" s="47"/>
      <c r="CE122" s="47"/>
    </row>
    <row r="123" spans="1:83" x14ac:dyDescent="0.25">
      <c r="A123">
        <f t="shared" si="114"/>
        <v>17.407407407407408</v>
      </c>
      <c r="B123">
        <v>40</v>
      </c>
      <c r="C123" s="20">
        <f t="shared" si="123"/>
        <v>-0.62962962962962954</v>
      </c>
      <c r="D123" s="19">
        <f t="shared" si="133"/>
        <v>0</v>
      </c>
      <c r="E123" s="19">
        <f t="shared" si="133"/>
        <v>0</v>
      </c>
      <c r="F123" s="19">
        <f t="shared" si="133"/>
        <v>0</v>
      </c>
      <c r="G123" s="19">
        <f t="shared" si="133"/>
        <v>0</v>
      </c>
      <c r="H123" s="19">
        <f t="shared" si="133"/>
        <v>0</v>
      </c>
      <c r="I123" s="19">
        <f t="shared" si="133"/>
        <v>0</v>
      </c>
      <c r="J123" s="19">
        <f t="shared" si="133"/>
        <v>0</v>
      </c>
      <c r="K123" s="19">
        <f t="shared" si="133"/>
        <v>0</v>
      </c>
      <c r="L123" s="19">
        <f t="shared" si="133"/>
        <v>0</v>
      </c>
      <c r="M123" s="19">
        <f t="shared" si="133"/>
        <v>0</v>
      </c>
      <c r="N123" s="19">
        <f t="shared" si="134"/>
        <v>0</v>
      </c>
      <c r="O123" s="19">
        <f t="shared" si="134"/>
        <v>0</v>
      </c>
      <c r="P123" s="19">
        <f t="shared" si="134"/>
        <v>0</v>
      </c>
      <c r="Q123" s="19">
        <f t="shared" si="134"/>
        <v>0</v>
      </c>
      <c r="R123" s="19">
        <f t="shared" si="134"/>
        <v>0</v>
      </c>
      <c r="S123" s="19">
        <f t="shared" si="134"/>
        <v>0</v>
      </c>
      <c r="T123" s="19">
        <f t="shared" si="134"/>
        <v>0</v>
      </c>
      <c r="U123" s="19">
        <f t="shared" si="134"/>
        <v>0</v>
      </c>
      <c r="V123" s="19">
        <f t="shared" si="134"/>
        <v>0</v>
      </c>
      <c r="W123" s="19">
        <f t="shared" si="134"/>
        <v>0</v>
      </c>
      <c r="X123" s="19">
        <f t="shared" si="135"/>
        <v>0</v>
      </c>
      <c r="Y123" s="19">
        <f t="shared" si="135"/>
        <v>0</v>
      </c>
      <c r="Z123" s="19">
        <f t="shared" si="135"/>
        <v>0</v>
      </c>
      <c r="AA123" s="19">
        <f t="shared" si="135"/>
        <v>0</v>
      </c>
      <c r="AB123" s="19">
        <f t="shared" si="135"/>
        <v>0</v>
      </c>
      <c r="AC123" s="19">
        <f t="shared" si="135"/>
        <v>0</v>
      </c>
      <c r="AD123" s="19">
        <f t="shared" si="135"/>
        <v>0</v>
      </c>
      <c r="AE123" s="19">
        <f t="shared" si="135"/>
        <v>0</v>
      </c>
      <c r="AF123" s="19">
        <f t="shared" si="135"/>
        <v>0</v>
      </c>
      <c r="AG123" s="19">
        <f t="shared" si="135"/>
        <v>0</v>
      </c>
      <c r="AH123" s="19">
        <f t="shared" si="136"/>
        <v>0</v>
      </c>
      <c r="AI123" s="19">
        <f t="shared" si="136"/>
        <v>0</v>
      </c>
      <c r="AJ123" s="19">
        <f t="shared" si="136"/>
        <v>0</v>
      </c>
      <c r="AK123" s="19">
        <f t="shared" si="136"/>
        <v>0</v>
      </c>
      <c r="AL123" s="19">
        <f t="shared" si="136"/>
        <v>0</v>
      </c>
      <c r="AM123" s="19">
        <f t="shared" si="136"/>
        <v>0</v>
      </c>
      <c r="AN123" s="19">
        <f t="shared" si="136"/>
        <v>0</v>
      </c>
      <c r="AO123" s="2">
        <f t="shared" si="120"/>
        <v>-0.62962962962962954</v>
      </c>
      <c r="AP123" s="2">
        <f t="shared" si="124"/>
        <v>17.407407407407408</v>
      </c>
      <c r="AQ123" s="240">
        <f t="shared" si="121"/>
        <v>0</v>
      </c>
      <c r="AR123">
        <f>[1]!dic_interpolado(D123:AN123,D$83:AN$83,AQ123)</f>
        <v>0.86599999999999999</v>
      </c>
      <c r="AS123" s="2">
        <f t="shared" si="122"/>
        <v>17.407407407407408</v>
      </c>
      <c r="BY123" s="47"/>
      <c r="BZ123" s="47"/>
      <c r="CA123" s="47"/>
      <c r="CB123" s="47"/>
      <c r="CC123" s="47"/>
      <c r="CE123" s="47"/>
    </row>
    <row r="124" spans="1:83" x14ac:dyDescent="0.25">
      <c r="A124">
        <f t="shared" si="114"/>
        <v>17.592592592592595</v>
      </c>
      <c r="B124">
        <v>41</v>
      </c>
      <c r="C124" s="20">
        <f t="shared" si="123"/>
        <v>-0.62037037037037024</v>
      </c>
      <c r="D124" s="19">
        <f t="shared" ref="D124:M133" si="137">$H$74+$C124*$G$74+$F$74*D$83+$E$74*D$83*$C124+$C124^2*$D$74+$C$74*D$83^2</f>
        <v>0</v>
      </c>
      <c r="E124" s="19">
        <f t="shared" si="137"/>
        <v>0</v>
      </c>
      <c r="F124" s="19">
        <f t="shared" si="137"/>
        <v>0</v>
      </c>
      <c r="G124" s="19">
        <f t="shared" si="137"/>
        <v>0</v>
      </c>
      <c r="H124" s="19">
        <f t="shared" si="137"/>
        <v>0</v>
      </c>
      <c r="I124" s="19">
        <f t="shared" si="137"/>
        <v>0</v>
      </c>
      <c r="J124" s="19">
        <f t="shared" si="137"/>
        <v>0</v>
      </c>
      <c r="K124" s="19">
        <f t="shared" si="137"/>
        <v>0</v>
      </c>
      <c r="L124" s="19">
        <f t="shared" si="137"/>
        <v>0</v>
      </c>
      <c r="M124" s="19">
        <f t="shared" si="137"/>
        <v>0</v>
      </c>
      <c r="N124" s="19">
        <f t="shared" ref="N124:W133" si="138">$H$74+$C124*$G$74+$F$74*N$83+$E$74*N$83*$C124+$C124^2*$D$74+$C$74*N$83^2</f>
        <v>0</v>
      </c>
      <c r="O124" s="19">
        <f t="shared" si="138"/>
        <v>0</v>
      </c>
      <c r="P124" s="19">
        <f t="shared" si="138"/>
        <v>0</v>
      </c>
      <c r="Q124" s="19">
        <f t="shared" si="138"/>
        <v>0</v>
      </c>
      <c r="R124" s="19">
        <f t="shared" si="138"/>
        <v>0</v>
      </c>
      <c r="S124" s="19">
        <f t="shared" si="138"/>
        <v>0</v>
      </c>
      <c r="T124" s="19">
        <f t="shared" si="138"/>
        <v>0</v>
      </c>
      <c r="U124" s="19">
        <f t="shared" si="138"/>
        <v>0</v>
      </c>
      <c r="V124" s="19">
        <f t="shared" si="138"/>
        <v>0</v>
      </c>
      <c r="W124" s="19">
        <f t="shared" si="138"/>
        <v>0</v>
      </c>
      <c r="X124" s="19">
        <f t="shared" ref="X124:AG133" si="139">$H$74+$C124*$G$74+$F$74*X$83+$E$74*X$83*$C124+$C124^2*$D$74+$C$74*X$83^2</f>
        <v>0</v>
      </c>
      <c r="Y124" s="19">
        <f t="shared" si="139"/>
        <v>0</v>
      </c>
      <c r="Z124" s="19">
        <f t="shared" si="139"/>
        <v>0</v>
      </c>
      <c r="AA124" s="19">
        <f t="shared" si="139"/>
        <v>0</v>
      </c>
      <c r="AB124" s="19">
        <f t="shared" si="139"/>
        <v>0</v>
      </c>
      <c r="AC124" s="19">
        <f t="shared" si="139"/>
        <v>0</v>
      </c>
      <c r="AD124" s="19">
        <f t="shared" si="139"/>
        <v>0</v>
      </c>
      <c r="AE124" s="19">
        <f t="shared" si="139"/>
        <v>0</v>
      </c>
      <c r="AF124" s="19">
        <f t="shared" si="139"/>
        <v>0</v>
      </c>
      <c r="AG124" s="19">
        <f t="shared" si="139"/>
        <v>0</v>
      </c>
      <c r="AH124" s="19">
        <f t="shared" ref="AH124:AN133" si="140">$H$74+$C124*$G$74+$F$74*AH$83+$E$74*AH$83*$C124+$C124^2*$D$74+$C$74*AH$83^2</f>
        <v>0</v>
      </c>
      <c r="AI124" s="19">
        <f t="shared" si="140"/>
        <v>0</v>
      </c>
      <c r="AJ124" s="19">
        <f t="shared" si="140"/>
        <v>0</v>
      </c>
      <c r="AK124" s="19">
        <f t="shared" si="140"/>
        <v>0</v>
      </c>
      <c r="AL124" s="19">
        <f t="shared" si="140"/>
        <v>0</v>
      </c>
      <c r="AM124" s="19">
        <f t="shared" si="140"/>
        <v>0</v>
      </c>
      <c r="AN124" s="19">
        <f t="shared" si="140"/>
        <v>0</v>
      </c>
      <c r="AO124" s="2">
        <f t="shared" si="120"/>
        <v>-0.62037037037037024</v>
      </c>
      <c r="AP124" s="2">
        <f t="shared" si="124"/>
        <v>17.592592592592595</v>
      </c>
      <c r="AQ124" s="240">
        <f t="shared" si="121"/>
        <v>0</v>
      </c>
      <c r="AR124">
        <f>[1]!dic_interpolado(D124:AN124,D$83:AN$83,AQ124)</f>
        <v>0.86599999999999999</v>
      </c>
      <c r="AS124" s="2">
        <f t="shared" si="122"/>
        <v>17.592592592592595</v>
      </c>
      <c r="BY124" s="47"/>
      <c r="BZ124" s="47"/>
      <c r="CA124" s="47"/>
      <c r="CB124" s="47"/>
      <c r="CC124" s="47"/>
      <c r="CE124" s="47"/>
    </row>
    <row r="125" spans="1:83" x14ac:dyDescent="0.25">
      <c r="A125">
        <f t="shared" si="114"/>
        <v>17.777777777777782</v>
      </c>
      <c r="B125">
        <v>42</v>
      </c>
      <c r="C125" s="20">
        <f t="shared" si="123"/>
        <v>-0.61111111111111094</v>
      </c>
      <c r="D125" s="19">
        <f t="shared" si="137"/>
        <v>0</v>
      </c>
      <c r="E125" s="19">
        <f t="shared" si="137"/>
        <v>0</v>
      </c>
      <c r="F125" s="19">
        <f t="shared" si="137"/>
        <v>0</v>
      </c>
      <c r="G125" s="19">
        <f t="shared" si="137"/>
        <v>0</v>
      </c>
      <c r="H125" s="19">
        <f t="shared" si="137"/>
        <v>0</v>
      </c>
      <c r="I125" s="19">
        <f t="shared" si="137"/>
        <v>0</v>
      </c>
      <c r="J125" s="19">
        <f t="shared" si="137"/>
        <v>0</v>
      </c>
      <c r="K125" s="19">
        <f t="shared" si="137"/>
        <v>0</v>
      </c>
      <c r="L125" s="19">
        <f t="shared" si="137"/>
        <v>0</v>
      </c>
      <c r="M125" s="19">
        <f t="shared" si="137"/>
        <v>0</v>
      </c>
      <c r="N125" s="19">
        <f t="shared" si="138"/>
        <v>0</v>
      </c>
      <c r="O125" s="19">
        <f t="shared" si="138"/>
        <v>0</v>
      </c>
      <c r="P125" s="19">
        <f t="shared" si="138"/>
        <v>0</v>
      </c>
      <c r="Q125" s="19">
        <f t="shared" si="138"/>
        <v>0</v>
      </c>
      <c r="R125" s="19">
        <f t="shared" si="138"/>
        <v>0</v>
      </c>
      <c r="S125" s="19">
        <f t="shared" si="138"/>
        <v>0</v>
      </c>
      <c r="T125" s="19">
        <f t="shared" si="138"/>
        <v>0</v>
      </c>
      <c r="U125" s="19">
        <f t="shared" si="138"/>
        <v>0</v>
      </c>
      <c r="V125" s="19">
        <f t="shared" si="138"/>
        <v>0</v>
      </c>
      <c r="W125" s="19">
        <f t="shared" si="138"/>
        <v>0</v>
      </c>
      <c r="X125" s="19">
        <f t="shared" si="139"/>
        <v>0</v>
      </c>
      <c r="Y125" s="19">
        <f t="shared" si="139"/>
        <v>0</v>
      </c>
      <c r="Z125" s="19">
        <f t="shared" si="139"/>
        <v>0</v>
      </c>
      <c r="AA125" s="19">
        <f t="shared" si="139"/>
        <v>0</v>
      </c>
      <c r="AB125" s="19">
        <f t="shared" si="139"/>
        <v>0</v>
      </c>
      <c r="AC125" s="19">
        <f t="shared" si="139"/>
        <v>0</v>
      </c>
      <c r="AD125" s="19">
        <f t="shared" si="139"/>
        <v>0</v>
      </c>
      <c r="AE125" s="19">
        <f t="shared" si="139"/>
        <v>0</v>
      </c>
      <c r="AF125" s="19">
        <f t="shared" si="139"/>
        <v>0</v>
      </c>
      <c r="AG125" s="19">
        <f t="shared" si="139"/>
        <v>0</v>
      </c>
      <c r="AH125" s="19">
        <f t="shared" si="140"/>
        <v>0</v>
      </c>
      <c r="AI125" s="19">
        <f t="shared" si="140"/>
        <v>0</v>
      </c>
      <c r="AJ125" s="19">
        <f t="shared" si="140"/>
        <v>0</v>
      </c>
      <c r="AK125" s="19">
        <f t="shared" si="140"/>
        <v>0</v>
      </c>
      <c r="AL125" s="19">
        <f t="shared" si="140"/>
        <v>0</v>
      </c>
      <c r="AM125" s="19">
        <f t="shared" si="140"/>
        <v>0</v>
      </c>
      <c r="AN125" s="19">
        <f t="shared" si="140"/>
        <v>0</v>
      </c>
      <c r="AO125" s="2">
        <f t="shared" si="120"/>
        <v>-0.61111111111111094</v>
      </c>
      <c r="AP125" s="2">
        <f t="shared" si="124"/>
        <v>17.777777777777782</v>
      </c>
      <c r="AQ125" s="240">
        <f t="shared" si="121"/>
        <v>0</v>
      </c>
      <c r="AR125">
        <f>[1]!dic_interpolado(D125:AN125,D$83:AN$83,AQ125)</f>
        <v>0.86599999999999999</v>
      </c>
      <c r="AS125" s="2">
        <f t="shared" si="122"/>
        <v>17.777777777777782</v>
      </c>
      <c r="BY125" s="47"/>
      <c r="BZ125" s="47"/>
      <c r="CA125" s="47"/>
      <c r="CB125" s="47"/>
      <c r="CC125" s="47"/>
      <c r="CE125" s="47"/>
    </row>
    <row r="126" spans="1:83" x14ac:dyDescent="0.25">
      <c r="A126">
        <f t="shared" si="114"/>
        <v>17.962962962962962</v>
      </c>
      <c r="B126">
        <v>43</v>
      </c>
      <c r="C126" s="20">
        <f t="shared" si="123"/>
        <v>-0.60185185185185186</v>
      </c>
      <c r="D126" s="19">
        <f t="shared" si="137"/>
        <v>0</v>
      </c>
      <c r="E126" s="19">
        <f t="shared" si="137"/>
        <v>0</v>
      </c>
      <c r="F126" s="19">
        <f t="shared" si="137"/>
        <v>0</v>
      </c>
      <c r="G126" s="19">
        <f t="shared" si="137"/>
        <v>0</v>
      </c>
      <c r="H126" s="19">
        <f t="shared" si="137"/>
        <v>0</v>
      </c>
      <c r="I126" s="19">
        <f t="shared" si="137"/>
        <v>0</v>
      </c>
      <c r="J126" s="19">
        <f t="shared" si="137"/>
        <v>0</v>
      </c>
      <c r="K126" s="19">
        <f t="shared" si="137"/>
        <v>0</v>
      </c>
      <c r="L126" s="19">
        <f t="shared" si="137"/>
        <v>0</v>
      </c>
      <c r="M126" s="19">
        <f t="shared" si="137"/>
        <v>0</v>
      </c>
      <c r="N126" s="19">
        <f t="shared" si="138"/>
        <v>0</v>
      </c>
      <c r="O126" s="19">
        <f t="shared" si="138"/>
        <v>0</v>
      </c>
      <c r="P126" s="19">
        <f t="shared" si="138"/>
        <v>0</v>
      </c>
      <c r="Q126" s="19">
        <f t="shared" si="138"/>
        <v>0</v>
      </c>
      <c r="R126" s="19">
        <f t="shared" si="138"/>
        <v>0</v>
      </c>
      <c r="S126" s="19">
        <f t="shared" si="138"/>
        <v>0</v>
      </c>
      <c r="T126" s="19">
        <f t="shared" si="138"/>
        <v>0</v>
      </c>
      <c r="U126" s="19">
        <f t="shared" si="138"/>
        <v>0</v>
      </c>
      <c r="V126" s="19">
        <f t="shared" si="138"/>
        <v>0</v>
      </c>
      <c r="W126" s="19">
        <f t="shared" si="138"/>
        <v>0</v>
      </c>
      <c r="X126" s="19">
        <f t="shared" si="139"/>
        <v>0</v>
      </c>
      <c r="Y126" s="19">
        <f t="shared" si="139"/>
        <v>0</v>
      </c>
      <c r="Z126" s="19">
        <f t="shared" si="139"/>
        <v>0</v>
      </c>
      <c r="AA126" s="19">
        <f t="shared" si="139"/>
        <v>0</v>
      </c>
      <c r="AB126" s="19">
        <f t="shared" si="139"/>
        <v>0</v>
      </c>
      <c r="AC126" s="19">
        <f t="shared" si="139"/>
        <v>0</v>
      </c>
      <c r="AD126" s="19">
        <f t="shared" si="139"/>
        <v>0</v>
      </c>
      <c r="AE126" s="19">
        <f t="shared" si="139"/>
        <v>0</v>
      </c>
      <c r="AF126" s="19">
        <f t="shared" si="139"/>
        <v>0</v>
      </c>
      <c r="AG126" s="19">
        <f t="shared" si="139"/>
        <v>0</v>
      </c>
      <c r="AH126" s="19">
        <f t="shared" si="140"/>
        <v>0</v>
      </c>
      <c r="AI126" s="19">
        <f t="shared" si="140"/>
        <v>0</v>
      </c>
      <c r="AJ126" s="19">
        <f t="shared" si="140"/>
        <v>0</v>
      </c>
      <c r="AK126" s="19">
        <f t="shared" si="140"/>
        <v>0</v>
      </c>
      <c r="AL126" s="19">
        <f t="shared" si="140"/>
        <v>0</v>
      </c>
      <c r="AM126" s="19">
        <f t="shared" si="140"/>
        <v>0</v>
      </c>
      <c r="AN126" s="19">
        <f t="shared" si="140"/>
        <v>0</v>
      </c>
      <c r="AO126" s="2">
        <f t="shared" si="120"/>
        <v>-0.60185185185185186</v>
      </c>
      <c r="AP126" s="2">
        <f t="shared" si="124"/>
        <v>17.962962962962962</v>
      </c>
      <c r="AQ126" s="240">
        <f t="shared" si="121"/>
        <v>0</v>
      </c>
      <c r="AR126">
        <f>[1]!dic_interpolado(D126:AN126,D$83:AN$83,AQ126)</f>
        <v>0.86599999999999999</v>
      </c>
      <c r="AS126" s="2">
        <f t="shared" si="122"/>
        <v>17.962962962962962</v>
      </c>
      <c r="BY126" s="47"/>
      <c r="BZ126" s="47"/>
      <c r="CA126" s="47"/>
      <c r="CB126" s="47"/>
      <c r="CC126" s="47"/>
      <c r="CE126" s="47"/>
    </row>
    <row r="127" spans="1:83" x14ac:dyDescent="0.25">
      <c r="A127">
        <f t="shared" si="114"/>
        <v>18.148148148148149</v>
      </c>
      <c r="B127">
        <v>44</v>
      </c>
      <c r="C127" s="20">
        <f t="shared" si="123"/>
        <v>-0.59259259259259256</v>
      </c>
      <c r="D127" s="19">
        <f t="shared" si="137"/>
        <v>0</v>
      </c>
      <c r="E127" s="19">
        <f t="shared" si="137"/>
        <v>0</v>
      </c>
      <c r="F127" s="19">
        <f t="shared" si="137"/>
        <v>0</v>
      </c>
      <c r="G127" s="19">
        <f t="shared" si="137"/>
        <v>0</v>
      </c>
      <c r="H127" s="19">
        <f t="shared" si="137"/>
        <v>0</v>
      </c>
      <c r="I127" s="19">
        <f t="shared" si="137"/>
        <v>0</v>
      </c>
      <c r="J127" s="19">
        <f t="shared" si="137"/>
        <v>0</v>
      </c>
      <c r="K127" s="19">
        <f t="shared" si="137"/>
        <v>0</v>
      </c>
      <c r="L127" s="19">
        <f t="shared" si="137"/>
        <v>0</v>
      </c>
      <c r="M127" s="19">
        <f t="shared" si="137"/>
        <v>0</v>
      </c>
      <c r="N127" s="19">
        <f t="shared" si="138"/>
        <v>0</v>
      </c>
      <c r="O127" s="19">
        <f t="shared" si="138"/>
        <v>0</v>
      </c>
      <c r="P127" s="19">
        <f t="shared" si="138"/>
        <v>0</v>
      </c>
      <c r="Q127" s="19">
        <f t="shared" si="138"/>
        <v>0</v>
      </c>
      <c r="R127" s="19">
        <f t="shared" si="138"/>
        <v>0</v>
      </c>
      <c r="S127" s="19">
        <f t="shared" si="138"/>
        <v>0</v>
      </c>
      <c r="T127" s="19">
        <f t="shared" si="138"/>
        <v>0</v>
      </c>
      <c r="U127" s="19">
        <f t="shared" si="138"/>
        <v>0</v>
      </c>
      <c r="V127" s="19">
        <f t="shared" si="138"/>
        <v>0</v>
      </c>
      <c r="W127" s="19">
        <f t="shared" si="138"/>
        <v>0</v>
      </c>
      <c r="X127" s="19">
        <f t="shared" si="139"/>
        <v>0</v>
      </c>
      <c r="Y127" s="19">
        <f t="shared" si="139"/>
        <v>0</v>
      </c>
      <c r="Z127" s="19">
        <f t="shared" si="139"/>
        <v>0</v>
      </c>
      <c r="AA127" s="19">
        <f t="shared" si="139"/>
        <v>0</v>
      </c>
      <c r="AB127" s="19">
        <f t="shared" si="139"/>
        <v>0</v>
      </c>
      <c r="AC127" s="19">
        <f t="shared" si="139"/>
        <v>0</v>
      </c>
      <c r="AD127" s="19">
        <f t="shared" si="139"/>
        <v>0</v>
      </c>
      <c r="AE127" s="19">
        <f t="shared" si="139"/>
        <v>0</v>
      </c>
      <c r="AF127" s="19">
        <f t="shared" si="139"/>
        <v>0</v>
      </c>
      <c r="AG127" s="19">
        <f t="shared" si="139"/>
        <v>0</v>
      </c>
      <c r="AH127" s="19">
        <f t="shared" si="140"/>
        <v>0</v>
      </c>
      <c r="AI127" s="19">
        <f t="shared" si="140"/>
        <v>0</v>
      </c>
      <c r="AJ127" s="19">
        <f t="shared" si="140"/>
        <v>0</v>
      </c>
      <c r="AK127" s="19">
        <f t="shared" si="140"/>
        <v>0</v>
      </c>
      <c r="AL127" s="19">
        <f t="shared" si="140"/>
        <v>0</v>
      </c>
      <c r="AM127" s="19">
        <f t="shared" si="140"/>
        <v>0</v>
      </c>
      <c r="AN127" s="19">
        <f t="shared" si="140"/>
        <v>0</v>
      </c>
      <c r="AO127" s="2">
        <f t="shared" si="120"/>
        <v>-0.59259259259259256</v>
      </c>
      <c r="AP127" s="2">
        <f t="shared" si="124"/>
        <v>18.148148148148149</v>
      </c>
      <c r="AQ127" s="240">
        <f t="shared" si="121"/>
        <v>0</v>
      </c>
      <c r="AR127">
        <f>[1]!dic_interpolado(D127:AN127,D$83:AN$83,AQ127)</f>
        <v>0.86599999999999999</v>
      </c>
      <c r="AS127" s="2">
        <f t="shared" si="122"/>
        <v>18.148148148148149</v>
      </c>
      <c r="BY127" s="47"/>
      <c r="BZ127" s="47"/>
      <c r="CA127" s="47"/>
      <c r="CB127" s="47"/>
      <c r="CC127" s="47"/>
      <c r="CE127" s="47"/>
    </row>
    <row r="128" spans="1:83" x14ac:dyDescent="0.25">
      <c r="A128">
        <f t="shared" si="114"/>
        <v>18.333333333333336</v>
      </c>
      <c r="B128">
        <v>45</v>
      </c>
      <c r="C128" s="20">
        <f t="shared" si="123"/>
        <v>-0.58333333333333326</v>
      </c>
      <c r="D128" s="19">
        <f t="shared" si="137"/>
        <v>0</v>
      </c>
      <c r="E128" s="19">
        <f t="shared" si="137"/>
        <v>0</v>
      </c>
      <c r="F128" s="19">
        <f t="shared" si="137"/>
        <v>0</v>
      </c>
      <c r="G128" s="19">
        <f t="shared" si="137"/>
        <v>0</v>
      </c>
      <c r="H128" s="19">
        <f t="shared" si="137"/>
        <v>0</v>
      </c>
      <c r="I128" s="19">
        <f t="shared" si="137"/>
        <v>0</v>
      </c>
      <c r="J128" s="19">
        <f t="shared" si="137"/>
        <v>0</v>
      </c>
      <c r="K128" s="19">
        <f t="shared" si="137"/>
        <v>0</v>
      </c>
      <c r="L128" s="19">
        <f t="shared" si="137"/>
        <v>0</v>
      </c>
      <c r="M128" s="19">
        <f t="shared" si="137"/>
        <v>0</v>
      </c>
      <c r="N128" s="19">
        <f t="shared" si="138"/>
        <v>0</v>
      </c>
      <c r="O128" s="19">
        <f t="shared" si="138"/>
        <v>0</v>
      </c>
      <c r="P128" s="19">
        <f t="shared" si="138"/>
        <v>0</v>
      </c>
      <c r="Q128" s="19">
        <f t="shared" si="138"/>
        <v>0</v>
      </c>
      <c r="R128" s="19">
        <f t="shared" si="138"/>
        <v>0</v>
      </c>
      <c r="S128" s="19">
        <f t="shared" si="138"/>
        <v>0</v>
      </c>
      <c r="T128" s="19">
        <f t="shared" si="138"/>
        <v>0</v>
      </c>
      <c r="U128" s="19">
        <f t="shared" si="138"/>
        <v>0</v>
      </c>
      <c r="V128" s="19">
        <f t="shared" si="138"/>
        <v>0</v>
      </c>
      <c r="W128" s="19">
        <f t="shared" si="138"/>
        <v>0</v>
      </c>
      <c r="X128" s="19">
        <f t="shared" si="139"/>
        <v>0</v>
      </c>
      <c r="Y128" s="19">
        <f t="shared" si="139"/>
        <v>0</v>
      </c>
      <c r="Z128" s="19">
        <f t="shared" si="139"/>
        <v>0</v>
      </c>
      <c r="AA128" s="19">
        <f t="shared" si="139"/>
        <v>0</v>
      </c>
      <c r="AB128" s="19">
        <f t="shared" si="139"/>
        <v>0</v>
      </c>
      <c r="AC128" s="19">
        <f t="shared" si="139"/>
        <v>0</v>
      </c>
      <c r="AD128" s="19">
        <f t="shared" si="139"/>
        <v>0</v>
      </c>
      <c r="AE128" s="19">
        <f t="shared" si="139"/>
        <v>0</v>
      </c>
      <c r="AF128" s="19">
        <f t="shared" si="139"/>
        <v>0</v>
      </c>
      <c r="AG128" s="19">
        <f t="shared" si="139"/>
        <v>0</v>
      </c>
      <c r="AH128" s="19">
        <f t="shared" si="140"/>
        <v>0</v>
      </c>
      <c r="AI128" s="19">
        <f t="shared" si="140"/>
        <v>0</v>
      </c>
      <c r="AJ128" s="19">
        <f t="shared" si="140"/>
        <v>0</v>
      </c>
      <c r="AK128" s="19">
        <f t="shared" si="140"/>
        <v>0</v>
      </c>
      <c r="AL128" s="19">
        <f t="shared" si="140"/>
        <v>0</v>
      </c>
      <c r="AM128" s="19">
        <f t="shared" si="140"/>
        <v>0</v>
      </c>
      <c r="AN128" s="19">
        <f t="shared" si="140"/>
        <v>0</v>
      </c>
      <c r="AO128" s="2">
        <f t="shared" si="120"/>
        <v>-0.58333333333333326</v>
      </c>
      <c r="AP128" s="2">
        <f t="shared" si="124"/>
        <v>18.333333333333336</v>
      </c>
      <c r="AQ128" s="240">
        <f t="shared" si="121"/>
        <v>0</v>
      </c>
      <c r="AR128">
        <f>[1]!dic_interpolado(D128:AN128,D$83:AN$83,AQ128)</f>
        <v>0.86599999999999999</v>
      </c>
      <c r="AS128" s="2">
        <f t="shared" si="122"/>
        <v>18.333333333333336</v>
      </c>
      <c r="BY128" s="47"/>
      <c r="BZ128" s="47"/>
      <c r="CA128" s="47"/>
      <c r="CB128" s="47"/>
      <c r="CC128" s="47"/>
      <c r="CE128" s="47"/>
    </row>
    <row r="129" spans="1:83" x14ac:dyDescent="0.25">
      <c r="A129">
        <f t="shared" si="114"/>
        <v>18.518518518518519</v>
      </c>
      <c r="B129">
        <v>46</v>
      </c>
      <c r="C129" s="20">
        <f t="shared" si="123"/>
        <v>-0.57407407407407396</v>
      </c>
      <c r="D129" s="19">
        <f t="shared" si="137"/>
        <v>0</v>
      </c>
      <c r="E129" s="19">
        <f t="shared" si="137"/>
        <v>0</v>
      </c>
      <c r="F129" s="19">
        <f t="shared" si="137"/>
        <v>0</v>
      </c>
      <c r="G129" s="19">
        <f t="shared" si="137"/>
        <v>0</v>
      </c>
      <c r="H129" s="19">
        <f t="shared" si="137"/>
        <v>0</v>
      </c>
      <c r="I129" s="19">
        <f t="shared" si="137"/>
        <v>0</v>
      </c>
      <c r="J129" s="19">
        <f t="shared" si="137"/>
        <v>0</v>
      </c>
      <c r="K129" s="19">
        <f t="shared" si="137"/>
        <v>0</v>
      </c>
      <c r="L129" s="19">
        <f t="shared" si="137"/>
        <v>0</v>
      </c>
      <c r="M129" s="19">
        <f t="shared" si="137"/>
        <v>0</v>
      </c>
      <c r="N129" s="19">
        <f t="shared" si="138"/>
        <v>0</v>
      </c>
      <c r="O129" s="19">
        <f t="shared" si="138"/>
        <v>0</v>
      </c>
      <c r="P129" s="19">
        <f t="shared" si="138"/>
        <v>0</v>
      </c>
      <c r="Q129" s="19">
        <f t="shared" si="138"/>
        <v>0</v>
      </c>
      <c r="R129" s="19">
        <f t="shared" si="138"/>
        <v>0</v>
      </c>
      <c r="S129" s="19">
        <f t="shared" si="138"/>
        <v>0</v>
      </c>
      <c r="T129" s="19">
        <f t="shared" si="138"/>
        <v>0</v>
      </c>
      <c r="U129" s="19">
        <f t="shared" si="138"/>
        <v>0</v>
      </c>
      <c r="V129" s="19">
        <f t="shared" si="138"/>
        <v>0</v>
      </c>
      <c r="W129" s="19">
        <f t="shared" si="138"/>
        <v>0</v>
      </c>
      <c r="X129" s="19">
        <f t="shared" si="139"/>
        <v>0</v>
      </c>
      <c r="Y129" s="19">
        <f t="shared" si="139"/>
        <v>0</v>
      </c>
      <c r="Z129" s="19">
        <f t="shared" si="139"/>
        <v>0</v>
      </c>
      <c r="AA129" s="19">
        <f t="shared" si="139"/>
        <v>0</v>
      </c>
      <c r="AB129" s="19">
        <f t="shared" si="139"/>
        <v>0</v>
      </c>
      <c r="AC129" s="19">
        <f t="shared" si="139"/>
        <v>0</v>
      </c>
      <c r="AD129" s="19">
        <f t="shared" si="139"/>
        <v>0</v>
      </c>
      <c r="AE129" s="19">
        <f t="shared" si="139"/>
        <v>0</v>
      </c>
      <c r="AF129" s="19">
        <f t="shared" si="139"/>
        <v>0</v>
      </c>
      <c r="AG129" s="19">
        <f t="shared" si="139"/>
        <v>0</v>
      </c>
      <c r="AH129" s="19">
        <f t="shared" si="140"/>
        <v>0</v>
      </c>
      <c r="AI129" s="19">
        <f t="shared" si="140"/>
        <v>0</v>
      </c>
      <c r="AJ129" s="19">
        <f t="shared" si="140"/>
        <v>0</v>
      </c>
      <c r="AK129" s="19">
        <f t="shared" si="140"/>
        <v>0</v>
      </c>
      <c r="AL129" s="19">
        <f t="shared" si="140"/>
        <v>0</v>
      </c>
      <c r="AM129" s="19">
        <f t="shared" si="140"/>
        <v>0</v>
      </c>
      <c r="AN129" s="19">
        <f t="shared" si="140"/>
        <v>0</v>
      </c>
      <c r="AO129" s="2">
        <f t="shared" si="120"/>
        <v>-0.57407407407407396</v>
      </c>
      <c r="AP129" s="2">
        <f t="shared" si="124"/>
        <v>18.518518518518519</v>
      </c>
      <c r="AQ129" s="240">
        <f t="shared" si="121"/>
        <v>0</v>
      </c>
      <c r="AR129">
        <f>[1]!dic_interpolado(D129:AN129,D$83:AN$83,AQ129)</f>
        <v>0.86599999999999999</v>
      </c>
      <c r="AS129" s="2">
        <f t="shared" si="122"/>
        <v>18.518518518518519</v>
      </c>
      <c r="BY129" s="47"/>
      <c r="BZ129" s="47"/>
      <c r="CA129" s="47"/>
      <c r="CB129" s="47"/>
      <c r="CC129" s="47"/>
      <c r="CE129" s="47"/>
    </row>
    <row r="130" spans="1:83" x14ac:dyDescent="0.25">
      <c r="A130">
        <f t="shared" si="114"/>
        <v>18.703703703703706</v>
      </c>
      <c r="B130">
        <v>47</v>
      </c>
      <c r="C130" s="20">
        <f t="shared" si="123"/>
        <v>-0.56481481481481466</v>
      </c>
      <c r="D130" s="19">
        <f t="shared" si="137"/>
        <v>0</v>
      </c>
      <c r="E130" s="19">
        <f t="shared" si="137"/>
        <v>0</v>
      </c>
      <c r="F130" s="19">
        <f t="shared" si="137"/>
        <v>0</v>
      </c>
      <c r="G130" s="19">
        <f t="shared" si="137"/>
        <v>0</v>
      </c>
      <c r="H130" s="19">
        <f t="shared" si="137"/>
        <v>0</v>
      </c>
      <c r="I130" s="19">
        <f t="shared" si="137"/>
        <v>0</v>
      </c>
      <c r="J130" s="19">
        <f t="shared" si="137"/>
        <v>0</v>
      </c>
      <c r="K130" s="19">
        <f t="shared" si="137"/>
        <v>0</v>
      </c>
      <c r="L130" s="19">
        <f t="shared" si="137"/>
        <v>0</v>
      </c>
      <c r="M130" s="19">
        <f t="shared" si="137"/>
        <v>0</v>
      </c>
      <c r="N130" s="19">
        <f t="shared" si="138"/>
        <v>0</v>
      </c>
      <c r="O130" s="19">
        <f t="shared" si="138"/>
        <v>0</v>
      </c>
      <c r="P130" s="19">
        <f t="shared" si="138"/>
        <v>0</v>
      </c>
      <c r="Q130" s="19">
        <f t="shared" si="138"/>
        <v>0</v>
      </c>
      <c r="R130" s="19">
        <f t="shared" si="138"/>
        <v>0</v>
      </c>
      <c r="S130" s="19">
        <f t="shared" si="138"/>
        <v>0</v>
      </c>
      <c r="T130" s="19">
        <f t="shared" si="138"/>
        <v>0</v>
      </c>
      <c r="U130" s="19">
        <f t="shared" si="138"/>
        <v>0</v>
      </c>
      <c r="V130" s="19">
        <f t="shared" si="138"/>
        <v>0</v>
      </c>
      <c r="W130" s="19">
        <f t="shared" si="138"/>
        <v>0</v>
      </c>
      <c r="X130" s="19">
        <f t="shared" si="139"/>
        <v>0</v>
      </c>
      <c r="Y130" s="19">
        <f t="shared" si="139"/>
        <v>0</v>
      </c>
      <c r="Z130" s="19">
        <f t="shared" si="139"/>
        <v>0</v>
      </c>
      <c r="AA130" s="19">
        <f t="shared" si="139"/>
        <v>0</v>
      </c>
      <c r="AB130" s="19">
        <f t="shared" si="139"/>
        <v>0</v>
      </c>
      <c r="AC130" s="19">
        <f t="shared" si="139"/>
        <v>0</v>
      </c>
      <c r="AD130" s="19">
        <f t="shared" si="139"/>
        <v>0</v>
      </c>
      <c r="AE130" s="19">
        <f t="shared" si="139"/>
        <v>0</v>
      </c>
      <c r="AF130" s="19">
        <f t="shared" si="139"/>
        <v>0</v>
      </c>
      <c r="AG130" s="19">
        <f t="shared" si="139"/>
        <v>0</v>
      </c>
      <c r="AH130" s="19">
        <f t="shared" si="140"/>
        <v>0</v>
      </c>
      <c r="AI130" s="19">
        <f t="shared" si="140"/>
        <v>0</v>
      </c>
      <c r="AJ130" s="19">
        <f t="shared" si="140"/>
        <v>0</v>
      </c>
      <c r="AK130" s="19">
        <f t="shared" si="140"/>
        <v>0</v>
      </c>
      <c r="AL130" s="19">
        <f t="shared" si="140"/>
        <v>0</v>
      </c>
      <c r="AM130" s="19">
        <f t="shared" si="140"/>
        <v>0</v>
      </c>
      <c r="AN130" s="19">
        <f t="shared" si="140"/>
        <v>0</v>
      </c>
      <c r="AO130" s="2">
        <f t="shared" si="120"/>
        <v>-0.56481481481481466</v>
      </c>
      <c r="AP130" s="2">
        <f t="shared" si="124"/>
        <v>18.703703703703706</v>
      </c>
      <c r="AQ130" s="240">
        <f t="shared" si="121"/>
        <v>0</v>
      </c>
      <c r="AR130">
        <f>[1]!dic_interpolado(D130:AN130,D$83:AN$83,AQ130)</f>
        <v>0.86599999999999999</v>
      </c>
      <c r="AS130" s="2">
        <f t="shared" si="122"/>
        <v>18.703703703703706</v>
      </c>
      <c r="BY130" s="47"/>
      <c r="BZ130" s="47"/>
      <c r="CA130" s="47"/>
      <c r="CB130" s="47"/>
      <c r="CC130" s="47"/>
      <c r="CE130" s="47"/>
    </row>
    <row r="131" spans="1:83" x14ac:dyDescent="0.25">
      <c r="A131">
        <f t="shared" si="114"/>
        <v>18.888888888888893</v>
      </c>
      <c r="B131">
        <v>48</v>
      </c>
      <c r="C131" s="20">
        <f t="shared" si="123"/>
        <v>-0.55555555555555536</v>
      </c>
      <c r="D131" s="19">
        <f t="shared" si="137"/>
        <v>0</v>
      </c>
      <c r="E131" s="19">
        <f t="shared" si="137"/>
        <v>0</v>
      </c>
      <c r="F131" s="19">
        <f t="shared" si="137"/>
        <v>0</v>
      </c>
      <c r="G131" s="19">
        <f t="shared" si="137"/>
        <v>0</v>
      </c>
      <c r="H131" s="19">
        <f t="shared" si="137"/>
        <v>0</v>
      </c>
      <c r="I131" s="19">
        <f t="shared" si="137"/>
        <v>0</v>
      </c>
      <c r="J131" s="19">
        <f t="shared" si="137"/>
        <v>0</v>
      </c>
      <c r="K131" s="19">
        <f t="shared" si="137"/>
        <v>0</v>
      </c>
      <c r="L131" s="19">
        <f t="shared" si="137"/>
        <v>0</v>
      </c>
      <c r="M131" s="19">
        <f t="shared" si="137"/>
        <v>0</v>
      </c>
      <c r="N131" s="19">
        <f t="shared" si="138"/>
        <v>0</v>
      </c>
      <c r="O131" s="19">
        <f t="shared" si="138"/>
        <v>0</v>
      </c>
      <c r="P131" s="19">
        <f t="shared" si="138"/>
        <v>0</v>
      </c>
      <c r="Q131" s="19">
        <f t="shared" si="138"/>
        <v>0</v>
      </c>
      <c r="R131" s="19">
        <f t="shared" si="138"/>
        <v>0</v>
      </c>
      <c r="S131" s="19">
        <f t="shared" si="138"/>
        <v>0</v>
      </c>
      <c r="T131" s="19">
        <f t="shared" si="138"/>
        <v>0</v>
      </c>
      <c r="U131" s="19">
        <f t="shared" si="138"/>
        <v>0</v>
      </c>
      <c r="V131" s="19">
        <f t="shared" si="138"/>
        <v>0</v>
      </c>
      <c r="W131" s="19">
        <f t="shared" si="138"/>
        <v>0</v>
      </c>
      <c r="X131" s="19">
        <f t="shared" si="139"/>
        <v>0</v>
      </c>
      <c r="Y131" s="19">
        <f t="shared" si="139"/>
        <v>0</v>
      </c>
      <c r="Z131" s="19">
        <f t="shared" si="139"/>
        <v>0</v>
      </c>
      <c r="AA131" s="19">
        <f t="shared" si="139"/>
        <v>0</v>
      </c>
      <c r="AB131" s="19">
        <f t="shared" si="139"/>
        <v>0</v>
      </c>
      <c r="AC131" s="19">
        <f t="shared" si="139"/>
        <v>0</v>
      </c>
      <c r="AD131" s="19">
        <f t="shared" si="139"/>
        <v>0</v>
      </c>
      <c r="AE131" s="19">
        <f t="shared" si="139"/>
        <v>0</v>
      </c>
      <c r="AF131" s="19">
        <f t="shared" si="139"/>
        <v>0</v>
      </c>
      <c r="AG131" s="19">
        <f t="shared" si="139"/>
        <v>0</v>
      </c>
      <c r="AH131" s="19">
        <f t="shared" si="140"/>
        <v>0</v>
      </c>
      <c r="AI131" s="19">
        <f t="shared" si="140"/>
        <v>0</v>
      </c>
      <c r="AJ131" s="19">
        <f t="shared" si="140"/>
        <v>0</v>
      </c>
      <c r="AK131" s="19">
        <f t="shared" si="140"/>
        <v>0</v>
      </c>
      <c r="AL131" s="19">
        <f t="shared" si="140"/>
        <v>0</v>
      </c>
      <c r="AM131" s="19">
        <f t="shared" si="140"/>
        <v>0</v>
      </c>
      <c r="AN131" s="19">
        <f t="shared" si="140"/>
        <v>0</v>
      </c>
      <c r="AO131" s="2">
        <f t="shared" si="120"/>
        <v>-0.55555555555555536</v>
      </c>
      <c r="AP131" s="2">
        <f t="shared" si="124"/>
        <v>18.888888888888893</v>
      </c>
      <c r="AQ131" s="240">
        <f t="shared" si="121"/>
        <v>0</v>
      </c>
      <c r="AR131">
        <f>[1]!dic_interpolado(D131:AN131,D$83:AN$83,AQ131)</f>
        <v>0.86599999999999999</v>
      </c>
      <c r="AS131" s="2">
        <f t="shared" si="122"/>
        <v>18.888888888888893</v>
      </c>
      <c r="BY131" s="47"/>
      <c r="BZ131" s="47"/>
      <c r="CA131" s="47"/>
      <c r="CB131" s="47"/>
      <c r="CC131" s="47"/>
      <c r="CE131" s="47"/>
    </row>
    <row r="132" spans="1:83" x14ac:dyDescent="0.25">
      <c r="A132">
        <f t="shared" si="114"/>
        <v>19.074074074074076</v>
      </c>
      <c r="B132">
        <v>49</v>
      </c>
      <c r="C132" s="20">
        <f t="shared" si="123"/>
        <v>-0.54629629629629628</v>
      </c>
      <c r="D132" s="19">
        <f t="shared" si="137"/>
        <v>0</v>
      </c>
      <c r="E132" s="19">
        <f t="shared" si="137"/>
        <v>0</v>
      </c>
      <c r="F132" s="19">
        <f t="shared" si="137"/>
        <v>0</v>
      </c>
      <c r="G132" s="19">
        <f t="shared" si="137"/>
        <v>0</v>
      </c>
      <c r="H132" s="19">
        <f t="shared" si="137"/>
        <v>0</v>
      </c>
      <c r="I132" s="19">
        <f t="shared" si="137"/>
        <v>0</v>
      </c>
      <c r="J132" s="19">
        <f t="shared" si="137"/>
        <v>0</v>
      </c>
      <c r="K132" s="19">
        <f t="shared" si="137"/>
        <v>0</v>
      </c>
      <c r="L132" s="19">
        <f t="shared" si="137"/>
        <v>0</v>
      </c>
      <c r="M132" s="19">
        <f t="shared" si="137"/>
        <v>0</v>
      </c>
      <c r="N132" s="19">
        <f t="shared" si="138"/>
        <v>0</v>
      </c>
      <c r="O132" s="19">
        <f t="shared" si="138"/>
        <v>0</v>
      </c>
      <c r="P132" s="19">
        <f t="shared" si="138"/>
        <v>0</v>
      </c>
      <c r="Q132" s="19">
        <f t="shared" si="138"/>
        <v>0</v>
      </c>
      <c r="R132" s="19">
        <f t="shared" si="138"/>
        <v>0</v>
      </c>
      <c r="S132" s="19">
        <f t="shared" si="138"/>
        <v>0</v>
      </c>
      <c r="T132" s="19">
        <f t="shared" si="138"/>
        <v>0</v>
      </c>
      <c r="U132" s="19">
        <f t="shared" si="138"/>
        <v>0</v>
      </c>
      <c r="V132" s="19">
        <f t="shared" si="138"/>
        <v>0</v>
      </c>
      <c r="W132" s="19">
        <f t="shared" si="138"/>
        <v>0</v>
      </c>
      <c r="X132" s="19">
        <f t="shared" si="139"/>
        <v>0</v>
      </c>
      <c r="Y132" s="19">
        <f t="shared" si="139"/>
        <v>0</v>
      </c>
      <c r="Z132" s="19">
        <f t="shared" si="139"/>
        <v>0</v>
      </c>
      <c r="AA132" s="19">
        <f t="shared" si="139"/>
        <v>0</v>
      </c>
      <c r="AB132" s="19">
        <f t="shared" si="139"/>
        <v>0</v>
      </c>
      <c r="AC132" s="19">
        <f t="shared" si="139"/>
        <v>0</v>
      </c>
      <c r="AD132" s="19">
        <f t="shared" si="139"/>
        <v>0</v>
      </c>
      <c r="AE132" s="19">
        <f t="shared" si="139"/>
        <v>0</v>
      </c>
      <c r="AF132" s="19">
        <f t="shared" si="139"/>
        <v>0</v>
      </c>
      <c r="AG132" s="19">
        <f t="shared" si="139"/>
        <v>0</v>
      </c>
      <c r="AH132" s="19">
        <f t="shared" si="140"/>
        <v>0</v>
      </c>
      <c r="AI132" s="19">
        <f t="shared" si="140"/>
        <v>0</v>
      </c>
      <c r="AJ132" s="19">
        <f t="shared" si="140"/>
        <v>0</v>
      </c>
      <c r="AK132" s="19">
        <f t="shared" si="140"/>
        <v>0</v>
      </c>
      <c r="AL132" s="19">
        <f t="shared" si="140"/>
        <v>0</v>
      </c>
      <c r="AM132" s="19">
        <f t="shared" si="140"/>
        <v>0</v>
      </c>
      <c r="AN132" s="19">
        <f t="shared" si="140"/>
        <v>0</v>
      </c>
      <c r="AO132" s="2">
        <f t="shared" si="120"/>
        <v>-0.54629629629629628</v>
      </c>
      <c r="AP132" s="2">
        <f t="shared" si="124"/>
        <v>19.074074074074076</v>
      </c>
      <c r="AQ132" s="240">
        <f t="shared" si="121"/>
        <v>0</v>
      </c>
      <c r="AR132">
        <f>[1]!dic_interpolado(D132:AN132,D$83:AN$83,AQ132)</f>
        <v>0.86599999999999999</v>
      </c>
      <c r="AS132" s="2">
        <f t="shared" si="122"/>
        <v>19.074074074074076</v>
      </c>
      <c r="BY132" s="47"/>
      <c r="BZ132" s="47"/>
      <c r="CA132" s="47"/>
      <c r="CB132" s="47"/>
      <c r="CC132" s="47"/>
      <c r="CE132" s="47"/>
    </row>
    <row r="133" spans="1:83" x14ac:dyDescent="0.25">
      <c r="A133">
        <f t="shared" si="114"/>
        <v>19.25925925925926</v>
      </c>
      <c r="B133">
        <v>50</v>
      </c>
      <c r="C133" s="20">
        <f t="shared" si="123"/>
        <v>-0.53703703703703698</v>
      </c>
      <c r="D133" s="19">
        <f t="shared" si="137"/>
        <v>0</v>
      </c>
      <c r="E133" s="19">
        <f t="shared" si="137"/>
        <v>0</v>
      </c>
      <c r="F133" s="19">
        <f t="shared" si="137"/>
        <v>0</v>
      </c>
      <c r="G133" s="19">
        <f t="shared" si="137"/>
        <v>0</v>
      </c>
      <c r="H133" s="19">
        <f t="shared" si="137"/>
        <v>0</v>
      </c>
      <c r="I133" s="19">
        <f t="shared" si="137"/>
        <v>0</v>
      </c>
      <c r="J133" s="19">
        <f t="shared" si="137"/>
        <v>0</v>
      </c>
      <c r="K133" s="19">
        <f t="shared" si="137"/>
        <v>0</v>
      </c>
      <c r="L133" s="19">
        <f t="shared" si="137"/>
        <v>0</v>
      </c>
      <c r="M133" s="19">
        <f t="shared" si="137"/>
        <v>0</v>
      </c>
      <c r="N133" s="19">
        <f t="shared" si="138"/>
        <v>0</v>
      </c>
      <c r="O133" s="19">
        <f t="shared" si="138"/>
        <v>0</v>
      </c>
      <c r="P133" s="19">
        <f t="shared" si="138"/>
        <v>0</v>
      </c>
      <c r="Q133" s="19">
        <f t="shared" si="138"/>
        <v>0</v>
      </c>
      <c r="R133" s="19">
        <f t="shared" si="138"/>
        <v>0</v>
      </c>
      <c r="S133" s="19">
        <f t="shared" si="138"/>
        <v>0</v>
      </c>
      <c r="T133" s="19">
        <f t="shared" si="138"/>
        <v>0</v>
      </c>
      <c r="U133" s="19">
        <f t="shared" si="138"/>
        <v>0</v>
      </c>
      <c r="V133" s="19">
        <f t="shared" si="138"/>
        <v>0</v>
      </c>
      <c r="W133" s="19">
        <f t="shared" si="138"/>
        <v>0</v>
      </c>
      <c r="X133" s="19">
        <f t="shared" si="139"/>
        <v>0</v>
      </c>
      <c r="Y133" s="19">
        <f t="shared" si="139"/>
        <v>0</v>
      </c>
      <c r="Z133" s="19">
        <f t="shared" si="139"/>
        <v>0</v>
      </c>
      <c r="AA133" s="19">
        <f t="shared" si="139"/>
        <v>0</v>
      </c>
      <c r="AB133" s="19">
        <f t="shared" si="139"/>
        <v>0</v>
      </c>
      <c r="AC133" s="19">
        <f t="shared" si="139"/>
        <v>0</v>
      </c>
      <c r="AD133" s="19">
        <f t="shared" si="139"/>
        <v>0</v>
      </c>
      <c r="AE133" s="19">
        <f t="shared" si="139"/>
        <v>0</v>
      </c>
      <c r="AF133" s="19">
        <f t="shared" si="139"/>
        <v>0</v>
      </c>
      <c r="AG133" s="19">
        <f t="shared" si="139"/>
        <v>0</v>
      </c>
      <c r="AH133" s="19">
        <f t="shared" si="140"/>
        <v>0</v>
      </c>
      <c r="AI133" s="19">
        <f t="shared" si="140"/>
        <v>0</v>
      </c>
      <c r="AJ133" s="19">
        <f t="shared" si="140"/>
        <v>0</v>
      </c>
      <c r="AK133" s="19">
        <f t="shared" si="140"/>
        <v>0</v>
      </c>
      <c r="AL133" s="19">
        <f t="shared" si="140"/>
        <v>0</v>
      </c>
      <c r="AM133" s="19">
        <f t="shared" si="140"/>
        <v>0</v>
      </c>
      <c r="AN133" s="19">
        <f t="shared" si="140"/>
        <v>0</v>
      </c>
      <c r="AO133" s="2">
        <f t="shared" si="120"/>
        <v>-0.53703703703703698</v>
      </c>
      <c r="AP133" s="2">
        <f t="shared" si="124"/>
        <v>19.25925925925926</v>
      </c>
      <c r="AQ133" s="240">
        <f t="shared" si="121"/>
        <v>0</v>
      </c>
      <c r="AR133">
        <f>[1]!dic_interpolado(D133:AN133,D$83:AN$83,AQ133)</f>
        <v>0.86599999999999999</v>
      </c>
      <c r="AS133" s="2">
        <f t="shared" si="122"/>
        <v>19.25925925925926</v>
      </c>
      <c r="BY133" s="47"/>
      <c r="BZ133" s="47"/>
      <c r="CA133" s="47"/>
      <c r="CB133" s="47"/>
      <c r="CC133" s="47"/>
      <c r="CE133" s="47"/>
    </row>
    <row r="134" spans="1:83" x14ac:dyDescent="0.25">
      <c r="A134">
        <f t="shared" si="114"/>
        <v>19.444444444444446</v>
      </c>
      <c r="B134">
        <v>51</v>
      </c>
      <c r="C134" s="20">
        <f t="shared" si="123"/>
        <v>-0.52777777777777768</v>
      </c>
      <c r="D134" s="19">
        <f t="shared" ref="D134:M143" si="141">$H$74+$C134*$G$74+$F$74*D$83+$E$74*D$83*$C134+$C134^2*$D$74+$C$74*D$83^2</f>
        <v>0</v>
      </c>
      <c r="E134" s="19">
        <f t="shared" si="141"/>
        <v>0</v>
      </c>
      <c r="F134" s="19">
        <f t="shared" si="141"/>
        <v>0</v>
      </c>
      <c r="G134" s="19">
        <f t="shared" si="141"/>
        <v>0</v>
      </c>
      <c r="H134" s="19">
        <f t="shared" si="141"/>
        <v>0</v>
      </c>
      <c r="I134" s="19">
        <f t="shared" si="141"/>
        <v>0</v>
      </c>
      <c r="J134" s="19">
        <f t="shared" si="141"/>
        <v>0</v>
      </c>
      <c r="K134" s="19">
        <f t="shared" si="141"/>
        <v>0</v>
      </c>
      <c r="L134" s="19">
        <f t="shared" si="141"/>
        <v>0</v>
      </c>
      <c r="M134" s="19">
        <f t="shared" si="141"/>
        <v>0</v>
      </c>
      <c r="N134" s="19">
        <f t="shared" ref="N134:W143" si="142">$H$74+$C134*$G$74+$F$74*N$83+$E$74*N$83*$C134+$C134^2*$D$74+$C$74*N$83^2</f>
        <v>0</v>
      </c>
      <c r="O134" s="19">
        <f t="shared" si="142"/>
        <v>0</v>
      </c>
      <c r="P134" s="19">
        <f t="shared" si="142"/>
        <v>0</v>
      </c>
      <c r="Q134" s="19">
        <f t="shared" si="142"/>
        <v>0</v>
      </c>
      <c r="R134" s="19">
        <f t="shared" si="142"/>
        <v>0</v>
      </c>
      <c r="S134" s="19">
        <f t="shared" si="142"/>
        <v>0</v>
      </c>
      <c r="T134" s="19">
        <f t="shared" si="142"/>
        <v>0</v>
      </c>
      <c r="U134" s="19">
        <f t="shared" si="142"/>
        <v>0</v>
      </c>
      <c r="V134" s="19">
        <f t="shared" si="142"/>
        <v>0</v>
      </c>
      <c r="W134" s="19">
        <f t="shared" si="142"/>
        <v>0</v>
      </c>
      <c r="X134" s="19">
        <f t="shared" ref="X134:AG143" si="143">$H$74+$C134*$G$74+$F$74*X$83+$E$74*X$83*$C134+$C134^2*$D$74+$C$74*X$83^2</f>
        <v>0</v>
      </c>
      <c r="Y134" s="19">
        <f t="shared" si="143"/>
        <v>0</v>
      </c>
      <c r="Z134" s="19">
        <f t="shared" si="143"/>
        <v>0</v>
      </c>
      <c r="AA134" s="19">
        <f t="shared" si="143"/>
        <v>0</v>
      </c>
      <c r="AB134" s="19">
        <f t="shared" si="143"/>
        <v>0</v>
      </c>
      <c r="AC134" s="19">
        <f t="shared" si="143"/>
        <v>0</v>
      </c>
      <c r="AD134" s="19">
        <f t="shared" si="143"/>
        <v>0</v>
      </c>
      <c r="AE134" s="19">
        <f t="shared" si="143"/>
        <v>0</v>
      </c>
      <c r="AF134" s="19">
        <f t="shared" si="143"/>
        <v>0</v>
      </c>
      <c r="AG134" s="19">
        <f t="shared" si="143"/>
        <v>0</v>
      </c>
      <c r="AH134" s="19">
        <f t="shared" ref="AH134:AN143" si="144">$H$74+$C134*$G$74+$F$74*AH$83+$E$74*AH$83*$C134+$C134^2*$D$74+$C$74*AH$83^2</f>
        <v>0</v>
      </c>
      <c r="AI134" s="19">
        <f t="shared" si="144"/>
        <v>0</v>
      </c>
      <c r="AJ134" s="19">
        <f t="shared" si="144"/>
        <v>0</v>
      </c>
      <c r="AK134" s="19">
        <f t="shared" si="144"/>
        <v>0</v>
      </c>
      <c r="AL134" s="19">
        <f t="shared" si="144"/>
        <v>0</v>
      </c>
      <c r="AM134" s="19">
        <f t="shared" si="144"/>
        <v>0</v>
      </c>
      <c r="AN134" s="19">
        <f t="shared" si="144"/>
        <v>0</v>
      </c>
      <c r="AO134" s="2">
        <f t="shared" si="120"/>
        <v>-0.52777777777777768</v>
      </c>
      <c r="AP134" s="2">
        <f t="shared" si="124"/>
        <v>19.444444444444446</v>
      </c>
      <c r="AQ134" s="240">
        <f t="shared" si="121"/>
        <v>0</v>
      </c>
      <c r="AR134">
        <f>[1]!dic_interpolado(D134:AN134,D$83:AN$83,AQ134)</f>
        <v>0.86599999999999999</v>
      </c>
      <c r="AS134" s="2">
        <f t="shared" si="122"/>
        <v>19.444444444444446</v>
      </c>
      <c r="BY134" s="47"/>
      <c r="BZ134" s="47"/>
      <c r="CA134" s="47"/>
      <c r="CB134" s="47"/>
      <c r="CC134" s="47"/>
      <c r="CE134" s="47"/>
    </row>
    <row r="135" spans="1:83" x14ac:dyDescent="0.25">
      <c r="A135">
        <f t="shared" si="114"/>
        <v>19.629629629629633</v>
      </c>
      <c r="B135">
        <v>52</v>
      </c>
      <c r="C135" s="20">
        <f t="shared" si="123"/>
        <v>-0.51851851851851838</v>
      </c>
      <c r="D135" s="19">
        <f t="shared" si="141"/>
        <v>0</v>
      </c>
      <c r="E135" s="19">
        <f t="shared" si="141"/>
        <v>0</v>
      </c>
      <c r="F135" s="19">
        <f t="shared" si="141"/>
        <v>0</v>
      </c>
      <c r="G135" s="19">
        <f t="shared" si="141"/>
        <v>0</v>
      </c>
      <c r="H135" s="19">
        <f t="shared" si="141"/>
        <v>0</v>
      </c>
      <c r="I135" s="19">
        <f t="shared" si="141"/>
        <v>0</v>
      </c>
      <c r="J135" s="19">
        <f t="shared" si="141"/>
        <v>0</v>
      </c>
      <c r="K135" s="19">
        <f t="shared" si="141"/>
        <v>0</v>
      </c>
      <c r="L135" s="19">
        <f t="shared" si="141"/>
        <v>0</v>
      </c>
      <c r="M135" s="19">
        <f t="shared" si="141"/>
        <v>0</v>
      </c>
      <c r="N135" s="19">
        <f t="shared" si="142"/>
        <v>0</v>
      </c>
      <c r="O135" s="19">
        <f t="shared" si="142"/>
        <v>0</v>
      </c>
      <c r="P135" s="19">
        <f t="shared" si="142"/>
        <v>0</v>
      </c>
      <c r="Q135" s="19">
        <f t="shared" si="142"/>
        <v>0</v>
      </c>
      <c r="R135" s="19">
        <f t="shared" si="142"/>
        <v>0</v>
      </c>
      <c r="S135" s="19">
        <f t="shared" si="142"/>
        <v>0</v>
      </c>
      <c r="T135" s="19">
        <f t="shared" si="142"/>
        <v>0</v>
      </c>
      <c r="U135" s="19">
        <f t="shared" si="142"/>
        <v>0</v>
      </c>
      <c r="V135" s="19">
        <f t="shared" si="142"/>
        <v>0</v>
      </c>
      <c r="W135" s="19">
        <f t="shared" si="142"/>
        <v>0</v>
      </c>
      <c r="X135" s="19">
        <f t="shared" si="143"/>
        <v>0</v>
      </c>
      <c r="Y135" s="19">
        <f t="shared" si="143"/>
        <v>0</v>
      </c>
      <c r="Z135" s="19">
        <f t="shared" si="143"/>
        <v>0</v>
      </c>
      <c r="AA135" s="19">
        <f t="shared" si="143"/>
        <v>0</v>
      </c>
      <c r="AB135" s="19">
        <f t="shared" si="143"/>
        <v>0</v>
      </c>
      <c r="AC135" s="19">
        <f t="shared" si="143"/>
        <v>0</v>
      </c>
      <c r="AD135" s="19">
        <f t="shared" si="143"/>
        <v>0</v>
      </c>
      <c r="AE135" s="19">
        <f t="shared" si="143"/>
        <v>0</v>
      </c>
      <c r="AF135" s="19">
        <f t="shared" si="143"/>
        <v>0</v>
      </c>
      <c r="AG135" s="19">
        <f t="shared" si="143"/>
        <v>0</v>
      </c>
      <c r="AH135" s="19">
        <f t="shared" si="144"/>
        <v>0</v>
      </c>
      <c r="AI135" s="19">
        <f t="shared" si="144"/>
        <v>0</v>
      </c>
      <c r="AJ135" s="19">
        <f t="shared" si="144"/>
        <v>0</v>
      </c>
      <c r="AK135" s="19">
        <f t="shared" si="144"/>
        <v>0</v>
      </c>
      <c r="AL135" s="19">
        <f t="shared" si="144"/>
        <v>0</v>
      </c>
      <c r="AM135" s="19">
        <f t="shared" si="144"/>
        <v>0</v>
      </c>
      <c r="AN135" s="19">
        <f t="shared" si="144"/>
        <v>0</v>
      </c>
      <c r="AO135" s="2">
        <f t="shared" si="120"/>
        <v>-0.51851851851851838</v>
      </c>
      <c r="AP135" s="2">
        <f t="shared" si="124"/>
        <v>19.629629629629633</v>
      </c>
      <c r="AQ135" s="240">
        <f t="shared" si="121"/>
        <v>0</v>
      </c>
      <c r="AR135">
        <f>[1]!dic_interpolado(D135:AN135,D$83:AN$83,AQ135)</f>
        <v>0.86599999999999999</v>
      </c>
      <c r="AS135" s="2">
        <f t="shared" si="122"/>
        <v>19.629629629629633</v>
      </c>
      <c r="BY135" s="47"/>
      <c r="BZ135" s="47"/>
      <c r="CA135" s="47"/>
      <c r="CB135" s="47"/>
      <c r="CC135" s="47"/>
      <c r="CE135" s="47"/>
    </row>
    <row r="136" spans="1:83" x14ac:dyDescent="0.25">
      <c r="A136">
        <f t="shared" si="114"/>
        <v>19.814814814814817</v>
      </c>
      <c r="B136">
        <v>53</v>
      </c>
      <c r="C136" s="20">
        <f t="shared" si="123"/>
        <v>-0.50925925925925908</v>
      </c>
      <c r="D136" s="19">
        <f t="shared" si="141"/>
        <v>0</v>
      </c>
      <c r="E136" s="19">
        <f t="shared" si="141"/>
        <v>0</v>
      </c>
      <c r="F136" s="19">
        <f t="shared" si="141"/>
        <v>0</v>
      </c>
      <c r="G136" s="19">
        <f t="shared" si="141"/>
        <v>0</v>
      </c>
      <c r="H136" s="19">
        <f t="shared" si="141"/>
        <v>0</v>
      </c>
      <c r="I136" s="19">
        <f t="shared" si="141"/>
        <v>0</v>
      </c>
      <c r="J136" s="19">
        <f t="shared" si="141"/>
        <v>0</v>
      </c>
      <c r="K136" s="19">
        <f t="shared" si="141"/>
        <v>0</v>
      </c>
      <c r="L136" s="19">
        <f t="shared" si="141"/>
        <v>0</v>
      </c>
      <c r="M136" s="19">
        <f t="shared" si="141"/>
        <v>0</v>
      </c>
      <c r="N136" s="19">
        <f t="shared" si="142"/>
        <v>0</v>
      </c>
      <c r="O136" s="19">
        <f t="shared" si="142"/>
        <v>0</v>
      </c>
      <c r="P136" s="19">
        <f t="shared" si="142"/>
        <v>0</v>
      </c>
      <c r="Q136" s="19">
        <f t="shared" si="142"/>
        <v>0</v>
      </c>
      <c r="R136" s="19">
        <f t="shared" si="142"/>
        <v>0</v>
      </c>
      <c r="S136" s="19">
        <f t="shared" si="142"/>
        <v>0</v>
      </c>
      <c r="T136" s="19">
        <f t="shared" si="142"/>
        <v>0</v>
      </c>
      <c r="U136" s="19">
        <f t="shared" si="142"/>
        <v>0</v>
      </c>
      <c r="V136" s="19">
        <f t="shared" si="142"/>
        <v>0</v>
      </c>
      <c r="W136" s="19">
        <f t="shared" si="142"/>
        <v>0</v>
      </c>
      <c r="X136" s="19">
        <f t="shared" si="143"/>
        <v>0</v>
      </c>
      <c r="Y136" s="19">
        <f t="shared" si="143"/>
        <v>0</v>
      </c>
      <c r="Z136" s="19">
        <f t="shared" si="143"/>
        <v>0</v>
      </c>
      <c r="AA136" s="19">
        <f t="shared" si="143"/>
        <v>0</v>
      </c>
      <c r="AB136" s="19">
        <f t="shared" si="143"/>
        <v>0</v>
      </c>
      <c r="AC136" s="19">
        <f t="shared" si="143"/>
        <v>0</v>
      </c>
      <c r="AD136" s="19">
        <f t="shared" si="143"/>
        <v>0</v>
      </c>
      <c r="AE136" s="19">
        <f t="shared" si="143"/>
        <v>0</v>
      </c>
      <c r="AF136" s="19">
        <f t="shared" si="143"/>
        <v>0</v>
      </c>
      <c r="AG136" s="19">
        <f t="shared" si="143"/>
        <v>0</v>
      </c>
      <c r="AH136" s="19">
        <f t="shared" si="144"/>
        <v>0</v>
      </c>
      <c r="AI136" s="19">
        <f t="shared" si="144"/>
        <v>0</v>
      </c>
      <c r="AJ136" s="19">
        <f t="shared" si="144"/>
        <v>0</v>
      </c>
      <c r="AK136" s="19">
        <f t="shared" si="144"/>
        <v>0</v>
      </c>
      <c r="AL136" s="19">
        <f t="shared" si="144"/>
        <v>0</v>
      </c>
      <c r="AM136" s="19">
        <f t="shared" si="144"/>
        <v>0</v>
      </c>
      <c r="AN136" s="19">
        <f t="shared" si="144"/>
        <v>0</v>
      </c>
      <c r="AO136" s="2">
        <f t="shared" si="120"/>
        <v>-0.50925925925925908</v>
      </c>
      <c r="AP136" s="2">
        <f t="shared" si="124"/>
        <v>19.814814814814817</v>
      </c>
      <c r="AQ136" s="240">
        <f t="shared" si="121"/>
        <v>0</v>
      </c>
      <c r="AR136">
        <f>[1]!dic_interpolado(D136:AN136,D$83:AN$83,AQ136)</f>
        <v>0.86599999999999999</v>
      </c>
      <c r="AS136" s="2">
        <f t="shared" si="122"/>
        <v>19.814814814814817</v>
      </c>
      <c r="BY136" s="47"/>
      <c r="BZ136" s="47"/>
      <c r="CA136" s="47"/>
      <c r="CB136" s="47"/>
      <c r="CC136" s="47"/>
      <c r="CE136" s="47"/>
    </row>
    <row r="137" spans="1:83" x14ac:dyDescent="0.25">
      <c r="A137">
        <f t="shared" si="114"/>
        <v>20</v>
      </c>
      <c r="B137">
        <v>54</v>
      </c>
      <c r="C137" s="20">
        <f t="shared" si="123"/>
        <v>-0.5</v>
      </c>
      <c r="D137" s="19">
        <f t="shared" si="141"/>
        <v>0</v>
      </c>
      <c r="E137" s="19">
        <f t="shared" si="141"/>
        <v>0</v>
      </c>
      <c r="F137" s="19">
        <f t="shared" si="141"/>
        <v>0</v>
      </c>
      <c r="G137" s="19">
        <f t="shared" si="141"/>
        <v>0</v>
      </c>
      <c r="H137" s="19">
        <f t="shared" si="141"/>
        <v>0</v>
      </c>
      <c r="I137" s="19">
        <f t="shared" si="141"/>
        <v>0</v>
      </c>
      <c r="J137" s="19">
        <f t="shared" si="141"/>
        <v>0</v>
      </c>
      <c r="K137" s="19">
        <f t="shared" si="141"/>
        <v>0</v>
      </c>
      <c r="L137" s="19">
        <f t="shared" si="141"/>
        <v>0</v>
      </c>
      <c r="M137" s="19">
        <f t="shared" si="141"/>
        <v>0</v>
      </c>
      <c r="N137" s="19">
        <f t="shared" si="142"/>
        <v>0</v>
      </c>
      <c r="O137" s="19">
        <f t="shared" si="142"/>
        <v>0</v>
      </c>
      <c r="P137" s="19">
        <f t="shared" si="142"/>
        <v>0</v>
      </c>
      <c r="Q137" s="19">
        <f t="shared" si="142"/>
        <v>0</v>
      </c>
      <c r="R137" s="19">
        <f t="shared" si="142"/>
        <v>0</v>
      </c>
      <c r="S137" s="19">
        <f t="shared" si="142"/>
        <v>0</v>
      </c>
      <c r="T137" s="19">
        <f t="shared" si="142"/>
        <v>0</v>
      </c>
      <c r="U137" s="19">
        <f t="shared" si="142"/>
        <v>0</v>
      </c>
      <c r="V137" s="19">
        <f t="shared" si="142"/>
        <v>0</v>
      </c>
      <c r="W137" s="19">
        <f t="shared" si="142"/>
        <v>0</v>
      </c>
      <c r="X137" s="19">
        <f t="shared" si="143"/>
        <v>0</v>
      </c>
      <c r="Y137" s="19">
        <f t="shared" si="143"/>
        <v>0</v>
      </c>
      <c r="Z137" s="19">
        <f t="shared" si="143"/>
        <v>0</v>
      </c>
      <c r="AA137" s="19">
        <f t="shared" si="143"/>
        <v>0</v>
      </c>
      <c r="AB137" s="19">
        <f t="shared" si="143"/>
        <v>0</v>
      </c>
      <c r="AC137" s="19">
        <f t="shared" si="143"/>
        <v>0</v>
      </c>
      <c r="AD137" s="19">
        <f t="shared" si="143"/>
        <v>0</v>
      </c>
      <c r="AE137" s="19">
        <f t="shared" si="143"/>
        <v>0</v>
      </c>
      <c r="AF137" s="19">
        <f t="shared" si="143"/>
        <v>0</v>
      </c>
      <c r="AG137" s="19">
        <f t="shared" si="143"/>
        <v>0</v>
      </c>
      <c r="AH137" s="19">
        <f t="shared" si="144"/>
        <v>0</v>
      </c>
      <c r="AI137" s="19">
        <f t="shared" si="144"/>
        <v>0</v>
      </c>
      <c r="AJ137" s="19">
        <f t="shared" si="144"/>
        <v>0</v>
      </c>
      <c r="AK137" s="19">
        <f t="shared" si="144"/>
        <v>0</v>
      </c>
      <c r="AL137" s="19">
        <f t="shared" si="144"/>
        <v>0</v>
      </c>
      <c r="AM137" s="19">
        <f t="shared" si="144"/>
        <v>0</v>
      </c>
      <c r="AN137" s="19">
        <f t="shared" si="144"/>
        <v>0</v>
      </c>
      <c r="AO137" s="2">
        <f t="shared" si="120"/>
        <v>-0.5</v>
      </c>
      <c r="AP137" s="2">
        <f t="shared" si="124"/>
        <v>20</v>
      </c>
      <c r="AQ137" s="240">
        <f t="shared" si="121"/>
        <v>0</v>
      </c>
      <c r="AR137">
        <f>[1]!dic_interpolado(D137:AN137,D$83:AN$83,AQ137)</f>
        <v>0.86599999999999999</v>
      </c>
      <c r="AS137" s="2">
        <f t="shared" si="122"/>
        <v>20</v>
      </c>
      <c r="BY137" s="47"/>
      <c r="BZ137" s="47"/>
      <c r="CA137" s="47"/>
      <c r="CB137" s="47"/>
      <c r="CC137" s="47"/>
      <c r="CE137" s="47"/>
    </row>
    <row r="138" spans="1:83" x14ac:dyDescent="0.25">
      <c r="A138">
        <f t="shared" si="114"/>
        <v>20.185185185185187</v>
      </c>
      <c r="B138">
        <v>55</v>
      </c>
      <c r="C138" s="20">
        <f t="shared" si="123"/>
        <v>-0.4907407407407407</v>
      </c>
      <c r="D138" s="19">
        <f t="shared" si="141"/>
        <v>0</v>
      </c>
      <c r="E138" s="19">
        <f t="shared" si="141"/>
        <v>0</v>
      </c>
      <c r="F138" s="19">
        <f t="shared" si="141"/>
        <v>0</v>
      </c>
      <c r="G138" s="19">
        <f t="shared" si="141"/>
        <v>0</v>
      </c>
      <c r="H138" s="19">
        <f t="shared" si="141"/>
        <v>0</v>
      </c>
      <c r="I138" s="19">
        <f t="shared" si="141"/>
        <v>0</v>
      </c>
      <c r="J138" s="19">
        <f t="shared" si="141"/>
        <v>0</v>
      </c>
      <c r="K138" s="19">
        <f t="shared" si="141"/>
        <v>0</v>
      </c>
      <c r="L138" s="19">
        <f t="shared" si="141"/>
        <v>0</v>
      </c>
      <c r="M138" s="19">
        <f t="shared" si="141"/>
        <v>0</v>
      </c>
      <c r="N138" s="19">
        <f t="shared" si="142"/>
        <v>0</v>
      </c>
      <c r="O138" s="19">
        <f t="shared" si="142"/>
        <v>0</v>
      </c>
      <c r="P138" s="19">
        <f t="shared" si="142"/>
        <v>0</v>
      </c>
      <c r="Q138" s="19">
        <f t="shared" si="142"/>
        <v>0</v>
      </c>
      <c r="R138" s="19">
        <f t="shared" si="142"/>
        <v>0</v>
      </c>
      <c r="S138" s="19">
        <f t="shared" si="142"/>
        <v>0</v>
      </c>
      <c r="T138" s="19">
        <f t="shared" si="142"/>
        <v>0</v>
      </c>
      <c r="U138" s="19">
        <f t="shared" si="142"/>
        <v>0</v>
      </c>
      <c r="V138" s="19">
        <f t="shared" si="142"/>
        <v>0</v>
      </c>
      <c r="W138" s="19">
        <f t="shared" si="142"/>
        <v>0</v>
      </c>
      <c r="X138" s="19">
        <f t="shared" si="143"/>
        <v>0</v>
      </c>
      <c r="Y138" s="19">
        <f t="shared" si="143"/>
        <v>0</v>
      </c>
      <c r="Z138" s="19">
        <f t="shared" si="143"/>
        <v>0</v>
      </c>
      <c r="AA138" s="19">
        <f t="shared" si="143"/>
        <v>0</v>
      </c>
      <c r="AB138" s="19">
        <f t="shared" si="143"/>
        <v>0</v>
      </c>
      <c r="AC138" s="19">
        <f t="shared" si="143"/>
        <v>0</v>
      </c>
      <c r="AD138" s="19">
        <f t="shared" si="143"/>
        <v>0</v>
      </c>
      <c r="AE138" s="19">
        <f t="shared" si="143"/>
        <v>0</v>
      </c>
      <c r="AF138" s="19">
        <f t="shared" si="143"/>
        <v>0</v>
      </c>
      <c r="AG138" s="19">
        <f t="shared" si="143"/>
        <v>0</v>
      </c>
      <c r="AH138" s="19">
        <f t="shared" si="144"/>
        <v>0</v>
      </c>
      <c r="AI138" s="19">
        <f t="shared" si="144"/>
        <v>0</v>
      </c>
      <c r="AJ138" s="19">
        <f t="shared" si="144"/>
        <v>0</v>
      </c>
      <c r="AK138" s="19">
        <f t="shared" si="144"/>
        <v>0</v>
      </c>
      <c r="AL138" s="19">
        <f t="shared" si="144"/>
        <v>0</v>
      </c>
      <c r="AM138" s="19">
        <f t="shared" si="144"/>
        <v>0</v>
      </c>
      <c r="AN138" s="19">
        <f t="shared" si="144"/>
        <v>0</v>
      </c>
      <c r="AO138" s="2">
        <f t="shared" si="120"/>
        <v>-0.4907407407407407</v>
      </c>
      <c r="AP138" s="2">
        <f t="shared" si="124"/>
        <v>20.185185185185187</v>
      </c>
      <c r="AQ138" s="240">
        <f t="shared" si="121"/>
        <v>0</v>
      </c>
      <c r="AR138">
        <f>[1]!dic_interpolado(D138:AN138,D$83:AN$83,AQ138)</f>
        <v>0.86599999999999999</v>
      </c>
      <c r="AS138" s="2">
        <f t="shared" si="122"/>
        <v>20.185185185185187</v>
      </c>
      <c r="BY138" s="47"/>
      <c r="BZ138" s="47"/>
      <c r="CA138" s="47"/>
      <c r="CB138" s="47"/>
      <c r="CC138" s="47"/>
      <c r="CE138" s="47"/>
    </row>
    <row r="139" spans="1:83" x14ac:dyDescent="0.25">
      <c r="A139">
        <f t="shared" si="114"/>
        <v>20.370370370370374</v>
      </c>
      <c r="B139">
        <v>56</v>
      </c>
      <c r="C139" s="20">
        <f t="shared" si="123"/>
        <v>-0.4814814814814814</v>
      </c>
      <c r="D139" s="19">
        <f t="shared" si="141"/>
        <v>0</v>
      </c>
      <c r="E139" s="19">
        <f t="shared" si="141"/>
        <v>0</v>
      </c>
      <c r="F139" s="19">
        <f t="shared" si="141"/>
        <v>0</v>
      </c>
      <c r="G139" s="19">
        <f t="shared" si="141"/>
        <v>0</v>
      </c>
      <c r="H139" s="19">
        <f t="shared" si="141"/>
        <v>0</v>
      </c>
      <c r="I139" s="19">
        <f t="shared" si="141"/>
        <v>0</v>
      </c>
      <c r="J139" s="19">
        <f t="shared" si="141"/>
        <v>0</v>
      </c>
      <c r="K139" s="19">
        <f t="shared" si="141"/>
        <v>0</v>
      </c>
      <c r="L139" s="19">
        <f t="shared" si="141"/>
        <v>0</v>
      </c>
      <c r="M139" s="19">
        <f t="shared" si="141"/>
        <v>0</v>
      </c>
      <c r="N139" s="19">
        <f t="shared" si="142"/>
        <v>0</v>
      </c>
      <c r="O139" s="19">
        <f t="shared" si="142"/>
        <v>0</v>
      </c>
      <c r="P139" s="19">
        <f t="shared" si="142"/>
        <v>0</v>
      </c>
      <c r="Q139" s="19">
        <f t="shared" si="142"/>
        <v>0</v>
      </c>
      <c r="R139" s="19">
        <f t="shared" si="142"/>
        <v>0</v>
      </c>
      <c r="S139" s="19">
        <f t="shared" si="142"/>
        <v>0</v>
      </c>
      <c r="T139" s="19">
        <f t="shared" si="142"/>
        <v>0</v>
      </c>
      <c r="U139" s="19">
        <f t="shared" si="142"/>
        <v>0</v>
      </c>
      <c r="V139" s="19">
        <f t="shared" si="142"/>
        <v>0</v>
      </c>
      <c r="W139" s="19">
        <f t="shared" si="142"/>
        <v>0</v>
      </c>
      <c r="X139" s="19">
        <f t="shared" si="143"/>
        <v>0</v>
      </c>
      <c r="Y139" s="19">
        <f t="shared" si="143"/>
        <v>0</v>
      </c>
      <c r="Z139" s="19">
        <f t="shared" si="143"/>
        <v>0</v>
      </c>
      <c r="AA139" s="19">
        <f t="shared" si="143"/>
        <v>0</v>
      </c>
      <c r="AB139" s="19">
        <f t="shared" si="143"/>
        <v>0</v>
      </c>
      <c r="AC139" s="19">
        <f t="shared" si="143"/>
        <v>0</v>
      </c>
      <c r="AD139" s="19">
        <f t="shared" si="143"/>
        <v>0</v>
      </c>
      <c r="AE139" s="19">
        <f t="shared" si="143"/>
        <v>0</v>
      </c>
      <c r="AF139" s="19">
        <f t="shared" si="143"/>
        <v>0</v>
      </c>
      <c r="AG139" s="19">
        <f t="shared" si="143"/>
        <v>0</v>
      </c>
      <c r="AH139" s="19">
        <f t="shared" si="144"/>
        <v>0</v>
      </c>
      <c r="AI139" s="19">
        <f t="shared" si="144"/>
        <v>0</v>
      </c>
      <c r="AJ139" s="19">
        <f t="shared" si="144"/>
        <v>0</v>
      </c>
      <c r="AK139" s="19">
        <f t="shared" si="144"/>
        <v>0</v>
      </c>
      <c r="AL139" s="19">
        <f t="shared" si="144"/>
        <v>0</v>
      </c>
      <c r="AM139" s="19">
        <f t="shared" si="144"/>
        <v>0</v>
      </c>
      <c r="AN139" s="19">
        <f t="shared" si="144"/>
        <v>0</v>
      </c>
      <c r="AO139" s="2">
        <f t="shared" si="120"/>
        <v>-0.4814814814814814</v>
      </c>
      <c r="AP139" s="2">
        <f t="shared" si="124"/>
        <v>20.370370370370374</v>
      </c>
      <c r="AQ139" s="240">
        <f t="shared" si="121"/>
        <v>0</v>
      </c>
      <c r="AR139">
        <f>[1]!dic_interpolado(D139:AN139,D$83:AN$83,AQ139)</f>
        <v>0.86599999999999999</v>
      </c>
      <c r="AS139" s="2">
        <f t="shared" si="122"/>
        <v>20.370370370370374</v>
      </c>
      <c r="BY139" s="47"/>
      <c r="BZ139" s="47"/>
      <c r="CA139" s="47"/>
      <c r="CB139" s="47"/>
      <c r="CC139" s="47"/>
      <c r="CE139" s="47"/>
    </row>
    <row r="140" spans="1:83" x14ac:dyDescent="0.25">
      <c r="A140">
        <f t="shared" si="114"/>
        <v>20.555555555555557</v>
      </c>
      <c r="B140">
        <v>57</v>
      </c>
      <c r="C140" s="20">
        <f t="shared" si="123"/>
        <v>-0.4722222222222221</v>
      </c>
      <c r="D140" s="19">
        <f t="shared" si="141"/>
        <v>0</v>
      </c>
      <c r="E140" s="19">
        <f t="shared" si="141"/>
        <v>0</v>
      </c>
      <c r="F140" s="19">
        <f t="shared" si="141"/>
        <v>0</v>
      </c>
      <c r="G140" s="19">
        <f t="shared" si="141"/>
        <v>0</v>
      </c>
      <c r="H140" s="19">
        <f t="shared" si="141"/>
        <v>0</v>
      </c>
      <c r="I140" s="19">
        <f t="shared" si="141"/>
        <v>0</v>
      </c>
      <c r="J140" s="19">
        <f t="shared" si="141"/>
        <v>0</v>
      </c>
      <c r="K140" s="19">
        <f t="shared" si="141"/>
        <v>0</v>
      </c>
      <c r="L140" s="19">
        <f t="shared" si="141"/>
        <v>0</v>
      </c>
      <c r="M140" s="19">
        <f t="shared" si="141"/>
        <v>0</v>
      </c>
      <c r="N140" s="19">
        <f t="shared" si="142"/>
        <v>0</v>
      </c>
      <c r="O140" s="19">
        <f t="shared" si="142"/>
        <v>0</v>
      </c>
      <c r="P140" s="19">
        <f t="shared" si="142"/>
        <v>0</v>
      </c>
      <c r="Q140" s="19">
        <f t="shared" si="142"/>
        <v>0</v>
      </c>
      <c r="R140" s="19">
        <f t="shared" si="142"/>
        <v>0</v>
      </c>
      <c r="S140" s="19">
        <f t="shared" si="142"/>
        <v>0</v>
      </c>
      <c r="T140" s="19">
        <f t="shared" si="142"/>
        <v>0</v>
      </c>
      <c r="U140" s="19">
        <f t="shared" si="142"/>
        <v>0</v>
      </c>
      <c r="V140" s="19">
        <f t="shared" si="142"/>
        <v>0</v>
      </c>
      <c r="W140" s="19">
        <f t="shared" si="142"/>
        <v>0</v>
      </c>
      <c r="X140" s="19">
        <f t="shared" si="143"/>
        <v>0</v>
      </c>
      <c r="Y140" s="19">
        <f t="shared" si="143"/>
        <v>0</v>
      </c>
      <c r="Z140" s="19">
        <f t="shared" si="143"/>
        <v>0</v>
      </c>
      <c r="AA140" s="19">
        <f t="shared" si="143"/>
        <v>0</v>
      </c>
      <c r="AB140" s="19">
        <f t="shared" si="143"/>
        <v>0</v>
      </c>
      <c r="AC140" s="19">
        <f t="shared" si="143"/>
        <v>0</v>
      </c>
      <c r="AD140" s="19">
        <f t="shared" si="143"/>
        <v>0</v>
      </c>
      <c r="AE140" s="19">
        <f t="shared" si="143"/>
        <v>0</v>
      </c>
      <c r="AF140" s="19">
        <f t="shared" si="143"/>
        <v>0</v>
      </c>
      <c r="AG140" s="19">
        <f t="shared" si="143"/>
        <v>0</v>
      </c>
      <c r="AH140" s="19">
        <f t="shared" si="144"/>
        <v>0</v>
      </c>
      <c r="AI140" s="19">
        <f t="shared" si="144"/>
        <v>0</v>
      </c>
      <c r="AJ140" s="19">
        <f t="shared" si="144"/>
        <v>0</v>
      </c>
      <c r="AK140" s="19">
        <f t="shared" si="144"/>
        <v>0</v>
      </c>
      <c r="AL140" s="19">
        <f t="shared" si="144"/>
        <v>0</v>
      </c>
      <c r="AM140" s="19">
        <f t="shared" si="144"/>
        <v>0</v>
      </c>
      <c r="AN140" s="19">
        <f t="shared" si="144"/>
        <v>0</v>
      </c>
      <c r="AO140" s="2">
        <f t="shared" si="120"/>
        <v>-0.4722222222222221</v>
      </c>
      <c r="AP140" s="2">
        <f t="shared" si="124"/>
        <v>20.555555555555557</v>
      </c>
      <c r="AQ140" s="240">
        <f t="shared" si="121"/>
        <v>0</v>
      </c>
      <c r="AR140">
        <f>[1]!dic_interpolado(D140:AN140,D$83:AN$83,AQ140)</f>
        <v>0.86599999999999999</v>
      </c>
      <c r="AS140" s="2">
        <f t="shared" si="122"/>
        <v>20.555555555555557</v>
      </c>
      <c r="BY140" s="47"/>
      <c r="BZ140" s="47"/>
      <c r="CA140" s="47"/>
      <c r="CB140" s="47"/>
      <c r="CC140" s="47"/>
      <c r="CE140" s="47"/>
    </row>
    <row r="141" spans="1:83" x14ac:dyDescent="0.25">
      <c r="A141">
        <f t="shared" si="114"/>
        <v>20.740740740740744</v>
      </c>
      <c r="B141">
        <v>58</v>
      </c>
      <c r="C141" s="20">
        <f t="shared" si="123"/>
        <v>-0.4629629629629628</v>
      </c>
      <c r="D141" s="19">
        <f t="shared" si="141"/>
        <v>0</v>
      </c>
      <c r="E141" s="19">
        <f t="shared" si="141"/>
        <v>0</v>
      </c>
      <c r="F141" s="19">
        <f t="shared" si="141"/>
        <v>0</v>
      </c>
      <c r="G141" s="19">
        <f t="shared" si="141"/>
        <v>0</v>
      </c>
      <c r="H141" s="19">
        <f t="shared" si="141"/>
        <v>0</v>
      </c>
      <c r="I141" s="19">
        <f t="shared" si="141"/>
        <v>0</v>
      </c>
      <c r="J141" s="19">
        <f t="shared" si="141"/>
        <v>0</v>
      </c>
      <c r="K141" s="19">
        <f t="shared" si="141"/>
        <v>0</v>
      </c>
      <c r="L141" s="19">
        <f t="shared" si="141"/>
        <v>0</v>
      </c>
      <c r="M141" s="19">
        <f t="shared" si="141"/>
        <v>0</v>
      </c>
      <c r="N141" s="19">
        <f t="shared" si="142"/>
        <v>0</v>
      </c>
      <c r="O141" s="19">
        <f t="shared" si="142"/>
        <v>0</v>
      </c>
      <c r="P141" s="19">
        <f t="shared" si="142"/>
        <v>0</v>
      </c>
      <c r="Q141" s="19">
        <f t="shared" si="142"/>
        <v>0</v>
      </c>
      <c r="R141" s="19">
        <f t="shared" si="142"/>
        <v>0</v>
      </c>
      <c r="S141" s="19">
        <f t="shared" si="142"/>
        <v>0</v>
      </c>
      <c r="T141" s="19">
        <f t="shared" si="142"/>
        <v>0</v>
      </c>
      <c r="U141" s="19">
        <f t="shared" si="142"/>
        <v>0</v>
      </c>
      <c r="V141" s="19">
        <f t="shared" si="142"/>
        <v>0</v>
      </c>
      <c r="W141" s="19">
        <f t="shared" si="142"/>
        <v>0</v>
      </c>
      <c r="X141" s="19">
        <f t="shared" si="143"/>
        <v>0</v>
      </c>
      <c r="Y141" s="19">
        <f t="shared" si="143"/>
        <v>0</v>
      </c>
      <c r="Z141" s="19">
        <f t="shared" si="143"/>
        <v>0</v>
      </c>
      <c r="AA141" s="19">
        <f t="shared" si="143"/>
        <v>0</v>
      </c>
      <c r="AB141" s="19">
        <f t="shared" si="143"/>
        <v>0</v>
      </c>
      <c r="AC141" s="19">
        <f t="shared" si="143"/>
        <v>0</v>
      </c>
      <c r="AD141" s="19">
        <f t="shared" si="143"/>
        <v>0</v>
      </c>
      <c r="AE141" s="19">
        <f t="shared" si="143"/>
        <v>0</v>
      </c>
      <c r="AF141" s="19">
        <f t="shared" si="143"/>
        <v>0</v>
      </c>
      <c r="AG141" s="19">
        <f t="shared" si="143"/>
        <v>0</v>
      </c>
      <c r="AH141" s="19">
        <f t="shared" si="144"/>
        <v>0</v>
      </c>
      <c r="AI141" s="19">
        <f t="shared" si="144"/>
        <v>0</v>
      </c>
      <c r="AJ141" s="19">
        <f t="shared" si="144"/>
        <v>0</v>
      </c>
      <c r="AK141" s="19">
        <f t="shared" si="144"/>
        <v>0</v>
      </c>
      <c r="AL141" s="19">
        <f t="shared" si="144"/>
        <v>0</v>
      </c>
      <c r="AM141" s="19">
        <f t="shared" si="144"/>
        <v>0</v>
      </c>
      <c r="AN141" s="19">
        <f t="shared" si="144"/>
        <v>0</v>
      </c>
      <c r="AO141" s="2">
        <f t="shared" si="120"/>
        <v>-0.4629629629629628</v>
      </c>
      <c r="AP141" s="2">
        <f t="shared" si="124"/>
        <v>20.740740740740744</v>
      </c>
      <c r="AQ141" s="240">
        <f t="shared" si="121"/>
        <v>0</v>
      </c>
      <c r="AR141">
        <f>[1]!dic_interpolado(D141:AN141,D$83:AN$83,AQ141)</f>
        <v>0.86599999999999999</v>
      </c>
      <c r="AS141" s="2">
        <f t="shared" si="122"/>
        <v>20.740740740740744</v>
      </c>
      <c r="BY141" s="47"/>
      <c r="BZ141" s="47"/>
      <c r="CA141" s="47"/>
      <c r="CB141" s="47"/>
      <c r="CC141" s="47"/>
      <c r="CE141" s="47"/>
    </row>
    <row r="142" spans="1:83" x14ac:dyDescent="0.25">
      <c r="A142">
        <f t="shared" si="114"/>
        <v>20.925925925925924</v>
      </c>
      <c r="B142">
        <v>59</v>
      </c>
      <c r="C142" s="20">
        <f t="shared" si="123"/>
        <v>-0.45370370370370372</v>
      </c>
      <c r="D142" s="19">
        <f t="shared" si="141"/>
        <v>0</v>
      </c>
      <c r="E142" s="19">
        <f t="shared" si="141"/>
        <v>0</v>
      </c>
      <c r="F142" s="19">
        <f t="shared" si="141"/>
        <v>0</v>
      </c>
      <c r="G142" s="19">
        <f t="shared" si="141"/>
        <v>0</v>
      </c>
      <c r="H142" s="19">
        <f t="shared" si="141"/>
        <v>0</v>
      </c>
      <c r="I142" s="19">
        <f t="shared" si="141"/>
        <v>0</v>
      </c>
      <c r="J142" s="19">
        <f t="shared" si="141"/>
        <v>0</v>
      </c>
      <c r="K142" s="19">
        <f t="shared" si="141"/>
        <v>0</v>
      </c>
      <c r="L142" s="19">
        <f t="shared" si="141"/>
        <v>0</v>
      </c>
      <c r="M142" s="19">
        <f t="shared" si="141"/>
        <v>0</v>
      </c>
      <c r="N142" s="19">
        <f t="shared" si="142"/>
        <v>0</v>
      </c>
      <c r="O142" s="19">
        <f t="shared" si="142"/>
        <v>0</v>
      </c>
      <c r="P142" s="19">
        <f t="shared" si="142"/>
        <v>0</v>
      </c>
      <c r="Q142" s="19">
        <f t="shared" si="142"/>
        <v>0</v>
      </c>
      <c r="R142" s="19">
        <f t="shared" si="142"/>
        <v>0</v>
      </c>
      <c r="S142" s="19">
        <f t="shared" si="142"/>
        <v>0</v>
      </c>
      <c r="T142" s="19">
        <f t="shared" si="142"/>
        <v>0</v>
      </c>
      <c r="U142" s="19">
        <f t="shared" si="142"/>
        <v>0</v>
      </c>
      <c r="V142" s="19">
        <f t="shared" si="142"/>
        <v>0</v>
      </c>
      <c r="W142" s="19">
        <f t="shared" si="142"/>
        <v>0</v>
      </c>
      <c r="X142" s="19">
        <f t="shared" si="143"/>
        <v>0</v>
      </c>
      <c r="Y142" s="19">
        <f t="shared" si="143"/>
        <v>0</v>
      </c>
      <c r="Z142" s="19">
        <f t="shared" si="143"/>
        <v>0</v>
      </c>
      <c r="AA142" s="19">
        <f t="shared" si="143"/>
        <v>0</v>
      </c>
      <c r="AB142" s="19">
        <f t="shared" si="143"/>
        <v>0</v>
      </c>
      <c r="AC142" s="19">
        <f t="shared" si="143"/>
        <v>0</v>
      </c>
      <c r="AD142" s="19">
        <f t="shared" si="143"/>
        <v>0</v>
      </c>
      <c r="AE142" s="19">
        <f t="shared" si="143"/>
        <v>0</v>
      </c>
      <c r="AF142" s="19">
        <f t="shared" si="143"/>
        <v>0</v>
      </c>
      <c r="AG142" s="19">
        <f t="shared" si="143"/>
        <v>0</v>
      </c>
      <c r="AH142" s="19">
        <f t="shared" si="144"/>
        <v>0</v>
      </c>
      <c r="AI142" s="19">
        <f t="shared" si="144"/>
        <v>0</v>
      </c>
      <c r="AJ142" s="19">
        <f t="shared" si="144"/>
        <v>0</v>
      </c>
      <c r="AK142" s="19">
        <f t="shared" si="144"/>
        <v>0</v>
      </c>
      <c r="AL142" s="19">
        <f t="shared" si="144"/>
        <v>0</v>
      </c>
      <c r="AM142" s="19">
        <f t="shared" si="144"/>
        <v>0</v>
      </c>
      <c r="AN142" s="19">
        <f t="shared" si="144"/>
        <v>0</v>
      </c>
      <c r="AO142" s="2">
        <f t="shared" si="120"/>
        <v>-0.45370370370370372</v>
      </c>
      <c r="AP142" s="2">
        <f t="shared" si="124"/>
        <v>20.925925925925924</v>
      </c>
      <c r="AQ142" s="240">
        <f t="shared" si="121"/>
        <v>0</v>
      </c>
      <c r="AR142">
        <f>[1]!dic_interpolado(D142:AN142,D$83:AN$83,AQ142)</f>
        <v>0.86599999999999999</v>
      </c>
      <c r="AS142" s="2">
        <f t="shared" si="122"/>
        <v>20.925925925925924</v>
      </c>
      <c r="BY142" s="47"/>
      <c r="BZ142" s="47"/>
      <c r="CA142" s="47"/>
      <c r="CB142" s="47"/>
      <c r="CC142" s="47"/>
      <c r="CE142" s="47"/>
    </row>
    <row r="143" spans="1:83" x14ac:dyDescent="0.25">
      <c r="A143">
        <f t="shared" si="114"/>
        <v>21.111111111111111</v>
      </c>
      <c r="B143">
        <v>60</v>
      </c>
      <c r="C143" s="20">
        <f t="shared" si="123"/>
        <v>-0.44444444444444442</v>
      </c>
      <c r="D143" s="19">
        <f t="shared" si="141"/>
        <v>0</v>
      </c>
      <c r="E143" s="19">
        <f t="shared" si="141"/>
        <v>0</v>
      </c>
      <c r="F143" s="19">
        <f t="shared" si="141"/>
        <v>0</v>
      </c>
      <c r="G143" s="19">
        <f t="shared" si="141"/>
        <v>0</v>
      </c>
      <c r="H143" s="19">
        <f t="shared" si="141"/>
        <v>0</v>
      </c>
      <c r="I143" s="19">
        <f t="shared" si="141"/>
        <v>0</v>
      </c>
      <c r="J143" s="19">
        <f t="shared" si="141"/>
        <v>0</v>
      </c>
      <c r="K143" s="19">
        <f t="shared" si="141"/>
        <v>0</v>
      </c>
      <c r="L143" s="19">
        <f t="shared" si="141"/>
        <v>0</v>
      </c>
      <c r="M143" s="19">
        <f t="shared" si="141"/>
        <v>0</v>
      </c>
      <c r="N143" s="19">
        <f t="shared" si="142"/>
        <v>0</v>
      </c>
      <c r="O143" s="19">
        <f t="shared" si="142"/>
        <v>0</v>
      </c>
      <c r="P143" s="19">
        <f t="shared" si="142"/>
        <v>0</v>
      </c>
      <c r="Q143" s="19">
        <f t="shared" si="142"/>
        <v>0</v>
      </c>
      <c r="R143" s="19">
        <f t="shared" si="142"/>
        <v>0</v>
      </c>
      <c r="S143" s="19">
        <f t="shared" si="142"/>
        <v>0</v>
      </c>
      <c r="T143" s="19">
        <f t="shared" si="142"/>
        <v>0</v>
      </c>
      <c r="U143" s="19">
        <f t="shared" si="142"/>
        <v>0</v>
      </c>
      <c r="V143" s="19">
        <f t="shared" si="142"/>
        <v>0</v>
      </c>
      <c r="W143" s="19">
        <f t="shared" si="142"/>
        <v>0</v>
      </c>
      <c r="X143" s="19">
        <f t="shared" si="143"/>
        <v>0</v>
      </c>
      <c r="Y143" s="19">
        <f t="shared" si="143"/>
        <v>0</v>
      </c>
      <c r="Z143" s="19">
        <f t="shared" si="143"/>
        <v>0</v>
      </c>
      <c r="AA143" s="19">
        <f t="shared" si="143"/>
        <v>0</v>
      </c>
      <c r="AB143" s="19">
        <f t="shared" si="143"/>
        <v>0</v>
      </c>
      <c r="AC143" s="19">
        <f t="shared" si="143"/>
        <v>0</v>
      </c>
      <c r="AD143" s="19">
        <f t="shared" si="143"/>
        <v>0</v>
      </c>
      <c r="AE143" s="19">
        <f t="shared" si="143"/>
        <v>0</v>
      </c>
      <c r="AF143" s="19">
        <f t="shared" si="143"/>
        <v>0</v>
      </c>
      <c r="AG143" s="19">
        <f t="shared" si="143"/>
        <v>0</v>
      </c>
      <c r="AH143" s="19">
        <f t="shared" si="144"/>
        <v>0</v>
      </c>
      <c r="AI143" s="19">
        <f t="shared" si="144"/>
        <v>0</v>
      </c>
      <c r="AJ143" s="19">
        <f t="shared" si="144"/>
        <v>0</v>
      </c>
      <c r="AK143" s="19">
        <f t="shared" si="144"/>
        <v>0</v>
      </c>
      <c r="AL143" s="19">
        <f t="shared" si="144"/>
        <v>0</v>
      </c>
      <c r="AM143" s="19">
        <f t="shared" si="144"/>
        <v>0</v>
      </c>
      <c r="AN143" s="19">
        <f t="shared" si="144"/>
        <v>0</v>
      </c>
      <c r="AO143" s="2">
        <f t="shared" si="120"/>
        <v>-0.44444444444444442</v>
      </c>
      <c r="AP143" s="2">
        <f t="shared" si="124"/>
        <v>21.111111111111111</v>
      </c>
      <c r="AQ143" s="240">
        <f t="shared" si="121"/>
        <v>0</v>
      </c>
      <c r="AR143">
        <f>[1]!dic_interpolado(D143:AN143,D$83:AN$83,AQ143)</f>
        <v>0.86599999999999999</v>
      </c>
      <c r="AS143" s="2">
        <f t="shared" si="122"/>
        <v>21.111111111111111</v>
      </c>
      <c r="BY143" s="47"/>
      <c r="BZ143" s="47"/>
      <c r="CA143" s="47"/>
      <c r="CB143" s="47"/>
      <c r="CC143" s="47"/>
      <c r="CE143" s="47"/>
    </row>
    <row r="144" spans="1:83" x14ac:dyDescent="0.25">
      <c r="A144">
        <f t="shared" si="114"/>
        <v>21.296296296296298</v>
      </c>
      <c r="B144">
        <v>61</v>
      </c>
      <c r="C144" s="20">
        <f t="shared" si="123"/>
        <v>-0.43518518518518512</v>
      </c>
      <c r="D144" s="19">
        <f t="shared" ref="D144:M153" si="145">$H$74+$C144*$G$74+$F$74*D$83+$E$74*D$83*$C144+$C144^2*$D$74+$C$74*D$83^2</f>
        <v>0</v>
      </c>
      <c r="E144" s="19">
        <f t="shared" si="145"/>
        <v>0</v>
      </c>
      <c r="F144" s="19">
        <f t="shared" si="145"/>
        <v>0</v>
      </c>
      <c r="G144" s="19">
        <f t="shared" si="145"/>
        <v>0</v>
      </c>
      <c r="H144" s="19">
        <f t="shared" si="145"/>
        <v>0</v>
      </c>
      <c r="I144" s="19">
        <f t="shared" si="145"/>
        <v>0</v>
      </c>
      <c r="J144" s="19">
        <f t="shared" si="145"/>
        <v>0</v>
      </c>
      <c r="K144" s="19">
        <f t="shared" si="145"/>
        <v>0</v>
      </c>
      <c r="L144" s="19">
        <f t="shared" si="145"/>
        <v>0</v>
      </c>
      <c r="M144" s="19">
        <f t="shared" si="145"/>
        <v>0</v>
      </c>
      <c r="N144" s="19">
        <f t="shared" ref="N144:W153" si="146">$H$74+$C144*$G$74+$F$74*N$83+$E$74*N$83*$C144+$C144^2*$D$74+$C$74*N$83^2</f>
        <v>0</v>
      </c>
      <c r="O144" s="19">
        <f t="shared" si="146"/>
        <v>0</v>
      </c>
      <c r="P144" s="19">
        <f t="shared" si="146"/>
        <v>0</v>
      </c>
      <c r="Q144" s="19">
        <f t="shared" si="146"/>
        <v>0</v>
      </c>
      <c r="R144" s="19">
        <f t="shared" si="146"/>
        <v>0</v>
      </c>
      <c r="S144" s="19">
        <f t="shared" si="146"/>
        <v>0</v>
      </c>
      <c r="T144" s="19">
        <f t="shared" si="146"/>
        <v>0</v>
      </c>
      <c r="U144" s="19">
        <f t="shared" si="146"/>
        <v>0</v>
      </c>
      <c r="V144" s="19">
        <f t="shared" si="146"/>
        <v>0</v>
      </c>
      <c r="W144" s="19">
        <f t="shared" si="146"/>
        <v>0</v>
      </c>
      <c r="X144" s="19">
        <f t="shared" ref="X144:AG153" si="147">$H$74+$C144*$G$74+$F$74*X$83+$E$74*X$83*$C144+$C144^2*$D$74+$C$74*X$83^2</f>
        <v>0</v>
      </c>
      <c r="Y144" s="19">
        <f t="shared" si="147"/>
        <v>0</v>
      </c>
      <c r="Z144" s="19">
        <f t="shared" si="147"/>
        <v>0</v>
      </c>
      <c r="AA144" s="19">
        <f t="shared" si="147"/>
        <v>0</v>
      </c>
      <c r="AB144" s="19">
        <f t="shared" si="147"/>
        <v>0</v>
      </c>
      <c r="AC144" s="19">
        <f t="shared" si="147"/>
        <v>0</v>
      </c>
      <c r="AD144" s="19">
        <f t="shared" si="147"/>
        <v>0</v>
      </c>
      <c r="AE144" s="19">
        <f t="shared" si="147"/>
        <v>0</v>
      </c>
      <c r="AF144" s="19">
        <f t="shared" si="147"/>
        <v>0</v>
      </c>
      <c r="AG144" s="19">
        <f t="shared" si="147"/>
        <v>0</v>
      </c>
      <c r="AH144" s="19">
        <f t="shared" ref="AH144:AN153" si="148">$H$74+$C144*$G$74+$F$74*AH$83+$E$74*AH$83*$C144+$C144^2*$D$74+$C$74*AH$83^2</f>
        <v>0</v>
      </c>
      <c r="AI144" s="19">
        <f t="shared" si="148"/>
        <v>0</v>
      </c>
      <c r="AJ144" s="19">
        <f t="shared" si="148"/>
        <v>0</v>
      </c>
      <c r="AK144" s="19">
        <f t="shared" si="148"/>
        <v>0</v>
      </c>
      <c r="AL144" s="19">
        <f t="shared" si="148"/>
        <v>0</v>
      </c>
      <c r="AM144" s="19">
        <f t="shared" si="148"/>
        <v>0</v>
      </c>
      <c r="AN144" s="19">
        <f t="shared" si="148"/>
        <v>0</v>
      </c>
      <c r="AO144" s="2">
        <f t="shared" si="120"/>
        <v>-0.43518518518518512</v>
      </c>
      <c r="AP144" s="2">
        <f t="shared" si="124"/>
        <v>21.296296296296298</v>
      </c>
      <c r="AQ144" s="240">
        <f t="shared" si="121"/>
        <v>0</v>
      </c>
      <c r="AR144">
        <f>[1]!dic_interpolado(D144:AN144,D$83:AN$83,AQ144)</f>
        <v>0.86599999999999999</v>
      </c>
      <c r="AS144" s="2">
        <f t="shared" si="122"/>
        <v>21.296296296296298</v>
      </c>
      <c r="BY144" s="47"/>
      <c r="BZ144" s="47"/>
      <c r="CA144" s="47"/>
      <c r="CB144" s="47"/>
      <c r="CC144" s="47"/>
      <c r="CE144" s="47"/>
    </row>
    <row r="145" spans="1:83" x14ac:dyDescent="0.25">
      <c r="A145">
        <f t="shared" si="114"/>
        <v>21.481481481481485</v>
      </c>
      <c r="B145">
        <v>62</v>
      </c>
      <c r="C145" s="20">
        <f t="shared" si="123"/>
        <v>-0.42592592592592582</v>
      </c>
      <c r="D145" s="19">
        <f t="shared" si="145"/>
        <v>0</v>
      </c>
      <c r="E145" s="19">
        <f t="shared" si="145"/>
        <v>0</v>
      </c>
      <c r="F145" s="19">
        <f t="shared" si="145"/>
        <v>0</v>
      </c>
      <c r="G145" s="19">
        <f t="shared" si="145"/>
        <v>0</v>
      </c>
      <c r="H145" s="19">
        <f t="shared" si="145"/>
        <v>0</v>
      </c>
      <c r="I145" s="19">
        <f t="shared" si="145"/>
        <v>0</v>
      </c>
      <c r="J145" s="19">
        <f t="shared" si="145"/>
        <v>0</v>
      </c>
      <c r="K145" s="19">
        <f t="shared" si="145"/>
        <v>0</v>
      </c>
      <c r="L145" s="19">
        <f t="shared" si="145"/>
        <v>0</v>
      </c>
      <c r="M145" s="19">
        <f t="shared" si="145"/>
        <v>0</v>
      </c>
      <c r="N145" s="19">
        <f t="shared" si="146"/>
        <v>0</v>
      </c>
      <c r="O145" s="19">
        <f t="shared" si="146"/>
        <v>0</v>
      </c>
      <c r="P145" s="19">
        <f t="shared" si="146"/>
        <v>0</v>
      </c>
      <c r="Q145" s="19">
        <f t="shared" si="146"/>
        <v>0</v>
      </c>
      <c r="R145" s="19">
        <f t="shared" si="146"/>
        <v>0</v>
      </c>
      <c r="S145" s="19">
        <f t="shared" si="146"/>
        <v>0</v>
      </c>
      <c r="T145" s="19">
        <f t="shared" si="146"/>
        <v>0</v>
      </c>
      <c r="U145" s="19">
        <f t="shared" si="146"/>
        <v>0</v>
      </c>
      <c r="V145" s="19">
        <f t="shared" si="146"/>
        <v>0</v>
      </c>
      <c r="W145" s="19">
        <f t="shared" si="146"/>
        <v>0</v>
      </c>
      <c r="X145" s="19">
        <f t="shared" si="147"/>
        <v>0</v>
      </c>
      <c r="Y145" s="19">
        <f t="shared" si="147"/>
        <v>0</v>
      </c>
      <c r="Z145" s="19">
        <f t="shared" si="147"/>
        <v>0</v>
      </c>
      <c r="AA145" s="19">
        <f t="shared" si="147"/>
        <v>0</v>
      </c>
      <c r="AB145" s="19">
        <f t="shared" si="147"/>
        <v>0</v>
      </c>
      <c r="AC145" s="19">
        <f t="shared" si="147"/>
        <v>0</v>
      </c>
      <c r="AD145" s="19">
        <f t="shared" si="147"/>
        <v>0</v>
      </c>
      <c r="AE145" s="19">
        <f t="shared" si="147"/>
        <v>0</v>
      </c>
      <c r="AF145" s="19">
        <f t="shared" si="147"/>
        <v>0</v>
      </c>
      <c r="AG145" s="19">
        <f t="shared" si="147"/>
        <v>0</v>
      </c>
      <c r="AH145" s="19">
        <f t="shared" si="148"/>
        <v>0</v>
      </c>
      <c r="AI145" s="19">
        <f t="shared" si="148"/>
        <v>0</v>
      </c>
      <c r="AJ145" s="19">
        <f t="shared" si="148"/>
        <v>0</v>
      </c>
      <c r="AK145" s="19">
        <f t="shared" si="148"/>
        <v>0</v>
      </c>
      <c r="AL145" s="19">
        <f t="shared" si="148"/>
        <v>0</v>
      </c>
      <c r="AM145" s="19">
        <f t="shared" si="148"/>
        <v>0</v>
      </c>
      <c r="AN145" s="19">
        <f t="shared" si="148"/>
        <v>0</v>
      </c>
      <c r="AO145" s="2">
        <f t="shared" si="120"/>
        <v>-0.42592592592592582</v>
      </c>
      <c r="AP145" s="2">
        <f t="shared" si="124"/>
        <v>21.481481481481485</v>
      </c>
      <c r="AQ145" s="240">
        <f t="shared" si="121"/>
        <v>0</v>
      </c>
      <c r="AR145">
        <f>[1]!dic_interpolado(D145:AN145,D$83:AN$83,AQ145)</f>
        <v>0.86599999999999999</v>
      </c>
      <c r="AS145" s="2">
        <f t="shared" si="122"/>
        <v>21.481481481481485</v>
      </c>
      <c r="BY145" s="47"/>
      <c r="BZ145" s="47"/>
      <c r="CA145" s="47"/>
      <c r="CB145" s="47"/>
      <c r="CC145" s="47"/>
      <c r="CE145" s="47"/>
    </row>
    <row r="146" spans="1:83" x14ac:dyDescent="0.25">
      <c r="A146">
        <f t="shared" si="114"/>
        <v>21.666666666666671</v>
      </c>
      <c r="B146">
        <v>63</v>
      </c>
      <c r="C146" s="20">
        <f t="shared" si="123"/>
        <v>-0.41666666666666652</v>
      </c>
      <c r="D146" s="19">
        <f t="shared" si="145"/>
        <v>0</v>
      </c>
      <c r="E146" s="19">
        <f t="shared" si="145"/>
        <v>0</v>
      </c>
      <c r="F146" s="19">
        <f t="shared" si="145"/>
        <v>0</v>
      </c>
      <c r="G146" s="19">
        <f t="shared" si="145"/>
        <v>0</v>
      </c>
      <c r="H146" s="19">
        <f t="shared" si="145"/>
        <v>0</v>
      </c>
      <c r="I146" s="19">
        <f t="shared" si="145"/>
        <v>0</v>
      </c>
      <c r="J146" s="19">
        <f t="shared" si="145"/>
        <v>0</v>
      </c>
      <c r="K146" s="19">
        <f t="shared" si="145"/>
        <v>0</v>
      </c>
      <c r="L146" s="19">
        <f t="shared" si="145"/>
        <v>0</v>
      </c>
      <c r="M146" s="19">
        <f t="shared" si="145"/>
        <v>0</v>
      </c>
      <c r="N146" s="19">
        <f t="shared" si="146"/>
        <v>0</v>
      </c>
      <c r="O146" s="19">
        <f t="shared" si="146"/>
        <v>0</v>
      </c>
      <c r="P146" s="19">
        <f t="shared" si="146"/>
        <v>0</v>
      </c>
      <c r="Q146" s="19">
        <f t="shared" si="146"/>
        <v>0</v>
      </c>
      <c r="R146" s="19">
        <f t="shared" si="146"/>
        <v>0</v>
      </c>
      <c r="S146" s="19">
        <f t="shared" si="146"/>
        <v>0</v>
      </c>
      <c r="T146" s="19">
        <f t="shared" si="146"/>
        <v>0</v>
      </c>
      <c r="U146" s="19">
        <f t="shared" si="146"/>
        <v>0</v>
      </c>
      <c r="V146" s="19">
        <f t="shared" si="146"/>
        <v>0</v>
      </c>
      <c r="W146" s="19">
        <f t="shared" si="146"/>
        <v>0</v>
      </c>
      <c r="X146" s="19">
        <f t="shared" si="147"/>
        <v>0</v>
      </c>
      <c r="Y146" s="19">
        <f t="shared" si="147"/>
        <v>0</v>
      </c>
      <c r="Z146" s="19">
        <f t="shared" si="147"/>
        <v>0</v>
      </c>
      <c r="AA146" s="19">
        <f t="shared" si="147"/>
        <v>0</v>
      </c>
      <c r="AB146" s="19">
        <f t="shared" si="147"/>
        <v>0</v>
      </c>
      <c r="AC146" s="19">
        <f t="shared" si="147"/>
        <v>0</v>
      </c>
      <c r="AD146" s="19">
        <f t="shared" si="147"/>
        <v>0</v>
      </c>
      <c r="AE146" s="19">
        <f t="shared" si="147"/>
        <v>0</v>
      </c>
      <c r="AF146" s="19">
        <f t="shared" si="147"/>
        <v>0</v>
      </c>
      <c r="AG146" s="19">
        <f t="shared" si="147"/>
        <v>0</v>
      </c>
      <c r="AH146" s="19">
        <f t="shared" si="148"/>
        <v>0</v>
      </c>
      <c r="AI146" s="19">
        <f t="shared" si="148"/>
        <v>0</v>
      </c>
      <c r="AJ146" s="19">
        <f t="shared" si="148"/>
        <v>0</v>
      </c>
      <c r="AK146" s="19">
        <f t="shared" si="148"/>
        <v>0</v>
      </c>
      <c r="AL146" s="19">
        <f t="shared" si="148"/>
        <v>0</v>
      </c>
      <c r="AM146" s="19">
        <f t="shared" si="148"/>
        <v>0</v>
      </c>
      <c r="AN146" s="19">
        <f t="shared" si="148"/>
        <v>0</v>
      </c>
      <c r="AO146" s="2">
        <f t="shared" si="120"/>
        <v>-0.41666666666666652</v>
      </c>
      <c r="AP146" s="2">
        <f t="shared" si="124"/>
        <v>21.666666666666671</v>
      </c>
      <c r="AQ146" s="240">
        <f t="shared" si="121"/>
        <v>0</v>
      </c>
      <c r="AR146">
        <f>[1]!dic_interpolado(D146:AN146,D$83:AN$83,AQ146)</f>
        <v>0.86599999999999999</v>
      </c>
      <c r="AS146" s="2">
        <f t="shared" si="122"/>
        <v>21.666666666666671</v>
      </c>
      <c r="BY146" s="47"/>
      <c r="BZ146" s="47"/>
      <c r="CA146" s="47"/>
      <c r="CB146" s="47"/>
      <c r="CC146" s="47"/>
      <c r="CE146" s="47"/>
    </row>
    <row r="147" spans="1:83" x14ac:dyDescent="0.25">
      <c r="A147">
        <f t="shared" si="114"/>
        <v>21.851851851851851</v>
      </c>
      <c r="B147">
        <v>64</v>
      </c>
      <c r="C147" s="20">
        <f t="shared" si="123"/>
        <v>-0.40740740740740744</v>
      </c>
      <c r="D147" s="19">
        <f t="shared" si="145"/>
        <v>0</v>
      </c>
      <c r="E147" s="19">
        <f t="shared" si="145"/>
        <v>0</v>
      </c>
      <c r="F147" s="19">
        <f t="shared" si="145"/>
        <v>0</v>
      </c>
      <c r="G147" s="19">
        <f t="shared" si="145"/>
        <v>0</v>
      </c>
      <c r="H147" s="19">
        <f t="shared" si="145"/>
        <v>0</v>
      </c>
      <c r="I147" s="19">
        <f t="shared" si="145"/>
        <v>0</v>
      </c>
      <c r="J147" s="19">
        <f t="shared" si="145"/>
        <v>0</v>
      </c>
      <c r="K147" s="19">
        <f t="shared" si="145"/>
        <v>0</v>
      </c>
      <c r="L147" s="19">
        <f t="shared" si="145"/>
        <v>0</v>
      </c>
      <c r="M147" s="19">
        <f t="shared" si="145"/>
        <v>0</v>
      </c>
      <c r="N147" s="19">
        <f t="shared" si="146"/>
        <v>0</v>
      </c>
      <c r="O147" s="19">
        <f t="shared" si="146"/>
        <v>0</v>
      </c>
      <c r="P147" s="19">
        <f t="shared" si="146"/>
        <v>0</v>
      </c>
      <c r="Q147" s="19">
        <f t="shared" si="146"/>
        <v>0</v>
      </c>
      <c r="R147" s="19">
        <f t="shared" si="146"/>
        <v>0</v>
      </c>
      <c r="S147" s="19">
        <f t="shared" si="146"/>
        <v>0</v>
      </c>
      <c r="T147" s="19">
        <f t="shared" si="146"/>
        <v>0</v>
      </c>
      <c r="U147" s="19">
        <f t="shared" si="146"/>
        <v>0</v>
      </c>
      <c r="V147" s="19">
        <f t="shared" si="146"/>
        <v>0</v>
      </c>
      <c r="W147" s="19">
        <f t="shared" si="146"/>
        <v>0</v>
      </c>
      <c r="X147" s="19">
        <f t="shared" si="147"/>
        <v>0</v>
      </c>
      <c r="Y147" s="19">
        <f t="shared" si="147"/>
        <v>0</v>
      </c>
      <c r="Z147" s="19">
        <f t="shared" si="147"/>
        <v>0</v>
      </c>
      <c r="AA147" s="19">
        <f t="shared" si="147"/>
        <v>0</v>
      </c>
      <c r="AB147" s="19">
        <f t="shared" si="147"/>
        <v>0</v>
      </c>
      <c r="AC147" s="19">
        <f t="shared" si="147"/>
        <v>0</v>
      </c>
      <c r="AD147" s="19">
        <f t="shared" si="147"/>
        <v>0</v>
      </c>
      <c r="AE147" s="19">
        <f t="shared" si="147"/>
        <v>0</v>
      </c>
      <c r="AF147" s="19">
        <f t="shared" si="147"/>
        <v>0</v>
      </c>
      <c r="AG147" s="19">
        <f t="shared" si="147"/>
        <v>0</v>
      </c>
      <c r="AH147" s="19">
        <f t="shared" si="148"/>
        <v>0</v>
      </c>
      <c r="AI147" s="19">
        <f t="shared" si="148"/>
        <v>0</v>
      </c>
      <c r="AJ147" s="19">
        <f t="shared" si="148"/>
        <v>0</v>
      </c>
      <c r="AK147" s="19">
        <f t="shared" si="148"/>
        <v>0</v>
      </c>
      <c r="AL147" s="19">
        <f t="shared" si="148"/>
        <v>0</v>
      </c>
      <c r="AM147" s="19">
        <f t="shared" si="148"/>
        <v>0</v>
      </c>
      <c r="AN147" s="19">
        <f t="shared" si="148"/>
        <v>0</v>
      </c>
      <c r="AO147" s="2">
        <f t="shared" si="120"/>
        <v>-0.40740740740740744</v>
      </c>
      <c r="AP147" s="2">
        <f t="shared" si="124"/>
        <v>21.851851851851851</v>
      </c>
      <c r="AQ147" s="240">
        <f t="shared" si="121"/>
        <v>0</v>
      </c>
      <c r="AR147">
        <f>[1]!dic_interpolado(D147:AN147,D$83:AN$83,AQ147)</f>
        <v>0.86599999999999999</v>
      </c>
      <c r="AS147" s="2">
        <f t="shared" si="122"/>
        <v>21.851851851851851</v>
      </c>
      <c r="BY147" s="47"/>
      <c r="BZ147" s="47"/>
      <c r="CA147" s="47"/>
      <c r="CB147" s="47"/>
      <c r="CC147" s="47"/>
      <c r="CE147" s="47"/>
    </row>
    <row r="148" spans="1:83" x14ac:dyDescent="0.25">
      <c r="A148">
        <f t="shared" ref="A148:A211" si="149">(D$4-D$5)/(D$6-D$7)*C148+AVERAGE(D$4:D$5)</f>
        <v>22.037037037037038</v>
      </c>
      <c r="B148">
        <v>65</v>
      </c>
      <c r="C148" s="20">
        <f t="shared" si="123"/>
        <v>-0.39814814814814814</v>
      </c>
      <c r="D148" s="19">
        <f t="shared" si="145"/>
        <v>0</v>
      </c>
      <c r="E148" s="19">
        <f t="shared" si="145"/>
        <v>0</v>
      </c>
      <c r="F148" s="19">
        <f t="shared" si="145"/>
        <v>0</v>
      </c>
      <c r="G148" s="19">
        <f t="shared" si="145"/>
        <v>0</v>
      </c>
      <c r="H148" s="19">
        <f t="shared" si="145"/>
        <v>0</v>
      </c>
      <c r="I148" s="19">
        <f t="shared" si="145"/>
        <v>0</v>
      </c>
      <c r="J148" s="19">
        <f t="shared" si="145"/>
        <v>0</v>
      </c>
      <c r="K148" s="19">
        <f t="shared" si="145"/>
        <v>0</v>
      </c>
      <c r="L148" s="19">
        <f t="shared" si="145"/>
        <v>0</v>
      </c>
      <c r="M148" s="19">
        <f t="shared" si="145"/>
        <v>0</v>
      </c>
      <c r="N148" s="19">
        <f t="shared" si="146"/>
        <v>0</v>
      </c>
      <c r="O148" s="19">
        <f t="shared" si="146"/>
        <v>0</v>
      </c>
      <c r="P148" s="19">
        <f t="shared" si="146"/>
        <v>0</v>
      </c>
      <c r="Q148" s="19">
        <f t="shared" si="146"/>
        <v>0</v>
      </c>
      <c r="R148" s="19">
        <f t="shared" si="146"/>
        <v>0</v>
      </c>
      <c r="S148" s="19">
        <f t="shared" si="146"/>
        <v>0</v>
      </c>
      <c r="T148" s="19">
        <f t="shared" si="146"/>
        <v>0</v>
      </c>
      <c r="U148" s="19">
        <f t="shared" si="146"/>
        <v>0</v>
      </c>
      <c r="V148" s="19">
        <f t="shared" si="146"/>
        <v>0</v>
      </c>
      <c r="W148" s="19">
        <f t="shared" si="146"/>
        <v>0</v>
      </c>
      <c r="X148" s="19">
        <f t="shared" si="147"/>
        <v>0</v>
      </c>
      <c r="Y148" s="19">
        <f t="shared" si="147"/>
        <v>0</v>
      </c>
      <c r="Z148" s="19">
        <f t="shared" si="147"/>
        <v>0</v>
      </c>
      <c r="AA148" s="19">
        <f t="shared" si="147"/>
        <v>0</v>
      </c>
      <c r="AB148" s="19">
        <f t="shared" si="147"/>
        <v>0</v>
      </c>
      <c r="AC148" s="19">
        <f t="shared" si="147"/>
        <v>0</v>
      </c>
      <c r="AD148" s="19">
        <f t="shared" si="147"/>
        <v>0</v>
      </c>
      <c r="AE148" s="19">
        <f t="shared" si="147"/>
        <v>0</v>
      </c>
      <c r="AF148" s="19">
        <f t="shared" si="147"/>
        <v>0</v>
      </c>
      <c r="AG148" s="19">
        <f t="shared" si="147"/>
        <v>0</v>
      </c>
      <c r="AH148" s="19">
        <f t="shared" si="148"/>
        <v>0</v>
      </c>
      <c r="AI148" s="19">
        <f t="shared" si="148"/>
        <v>0</v>
      </c>
      <c r="AJ148" s="19">
        <f t="shared" si="148"/>
        <v>0</v>
      </c>
      <c r="AK148" s="19">
        <f t="shared" si="148"/>
        <v>0</v>
      </c>
      <c r="AL148" s="19">
        <f t="shared" si="148"/>
        <v>0</v>
      </c>
      <c r="AM148" s="19">
        <f t="shared" si="148"/>
        <v>0</v>
      </c>
      <c r="AN148" s="19">
        <f t="shared" si="148"/>
        <v>0</v>
      </c>
      <c r="AO148" s="2">
        <f t="shared" ref="AO148:AO211" si="150">C148</f>
        <v>-0.39814814814814814</v>
      </c>
      <c r="AP148" s="2">
        <f t="shared" si="124"/>
        <v>22.037037037037038</v>
      </c>
      <c r="AQ148" s="240">
        <f t="shared" ref="AQ148:AQ211" si="151">IF(AQ$82=1,MAX($D148:$AN148),MIN($D148:$AN148))</f>
        <v>0</v>
      </c>
      <c r="AR148">
        <f>[1]!dic_interpolado(D148:AN148,D$83:AN$83,AQ148)</f>
        <v>0.86599999999999999</v>
      </c>
      <c r="AS148" s="2">
        <f t="shared" ref="AS148:AS211" si="152">(D$4-D$5)/(D$6-D$7)*AO148+AVERAGE(D$4:D$5)</f>
        <v>22.037037037037038</v>
      </c>
      <c r="BY148" s="47"/>
      <c r="BZ148" s="47"/>
      <c r="CA148" s="47"/>
      <c r="CB148" s="47"/>
      <c r="CC148" s="47"/>
      <c r="CE148" s="47"/>
    </row>
    <row r="149" spans="1:83" x14ac:dyDescent="0.25">
      <c r="A149">
        <f t="shared" si="149"/>
        <v>22.222222222222221</v>
      </c>
      <c r="B149">
        <v>66</v>
      </c>
      <c r="C149" s="20">
        <f t="shared" ref="C149:C212" si="153">(C$84-C$299)/B$83*(B$83-B149)+C$299</f>
        <v>-0.38888888888888884</v>
      </c>
      <c r="D149" s="19">
        <f t="shared" si="145"/>
        <v>0</v>
      </c>
      <c r="E149" s="19">
        <f t="shared" si="145"/>
        <v>0</v>
      </c>
      <c r="F149" s="19">
        <f t="shared" si="145"/>
        <v>0</v>
      </c>
      <c r="G149" s="19">
        <f t="shared" si="145"/>
        <v>0</v>
      </c>
      <c r="H149" s="19">
        <f t="shared" si="145"/>
        <v>0</v>
      </c>
      <c r="I149" s="19">
        <f t="shared" si="145"/>
        <v>0</v>
      </c>
      <c r="J149" s="19">
        <f t="shared" si="145"/>
        <v>0</v>
      </c>
      <c r="K149" s="19">
        <f t="shared" si="145"/>
        <v>0</v>
      </c>
      <c r="L149" s="19">
        <f t="shared" si="145"/>
        <v>0</v>
      </c>
      <c r="M149" s="19">
        <f t="shared" si="145"/>
        <v>0</v>
      </c>
      <c r="N149" s="19">
        <f t="shared" si="146"/>
        <v>0</v>
      </c>
      <c r="O149" s="19">
        <f t="shared" si="146"/>
        <v>0</v>
      </c>
      <c r="P149" s="19">
        <f t="shared" si="146"/>
        <v>0</v>
      </c>
      <c r="Q149" s="19">
        <f t="shared" si="146"/>
        <v>0</v>
      </c>
      <c r="R149" s="19">
        <f t="shared" si="146"/>
        <v>0</v>
      </c>
      <c r="S149" s="19">
        <f t="shared" si="146"/>
        <v>0</v>
      </c>
      <c r="T149" s="19">
        <f t="shared" si="146"/>
        <v>0</v>
      </c>
      <c r="U149" s="19">
        <f t="shared" si="146"/>
        <v>0</v>
      </c>
      <c r="V149" s="19">
        <f t="shared" si="146"/>
        <v>0</v>
      </c>
      <c r="W149" s="19">
        <f t="shared" si="146"/>
        <v>0</v>
      </c>
      <c r="X149" s="19">
        <f t="shared" si="147"/>
        <v>0</v>
      </c>
      <c r="Y149" s="19">
        <f t="shared" si="147"/>
        <v>0</v>
      </c>
      <c r="Z149" s="19">
        <f t="shared" si="147"/>
        <v>0</v>
      </c>
      <c r="AA149" s="19">
        <f t="shared" si="147"/>
        <v>0</v>
      </c>
      <c r="AB149" s="19">
        <f t="shared" si="147"/>
        <v>0</v>
      </c>
      <c r="AC149" s="19">
        <f t="shared" si="147"/>
        <v>0</v>
      </c>
      <c r="AD149" s="19">
        <f t="shared" si="147"/>
        <v>0</v>
      </c>
      <c r="AE149" s="19">
        <f t="shared" si="147"/>
        <v>0</v>
      </c>
      <c r="AF149" s="19">
        <f t="shared" si="147"/>
        <v>0</v>
      </c>
      <c r="AG149" s="19">
        <f t="shared" si="147"/>
        <v>0</v>
      </c>
      <c r="AH149" s="19">
        <f t="shared" si="148"/>
        <v>0</v>
      </c>
      <c r="AI149" s="19">
        <f t="shared" si="148"/>
        <v>0</v>
      </c>
      <c r="AJ149" s="19">
        <f t="shared" si="148"/>
        <v>0</v>
      </c>
      <c r="AK149" s="19">
        <f t="shared" si="148"/>
        <v>0</v>
      </c>
      <c r="AL149" s="19">
        <f t="shared" si="148"/>
        <v>0</v>
      </c>
      <c r="AM149" s="19">
        <f t="shared" si="148"/>
        <v>0</v>
      </c>
      <c r="AN149" s="19">
        <f t="shared" si="148"/>
        <v>0</v>
      </c>
      <c r="AO149" s="2">
        <f t="shared" si="150"/>
        <v>-0.38888888888888884</v>
      </c>
      <c r="AP149" s="2">
        <f t="shared" ref="AP149:AP212" si="154">($D$4-$D$5)/($D$6-$D$7)*C149+AVERAGE($D$4:$D$5)</f>
        <v>22.222222222222221</v>
      </c>
      <c r="AQ149" s="240">
        <f t="shared" si="151"/>
        <v>0</v>
      </c>
      <c r="AR149">
        <f>[1]!dic_interpolado(D149:AN149,D$83:AN$83,AQ149)</f>
        <v>0.86599999999999999</v>
      </c>
      <c r="AS149" s="2">
        <f t="shared" si="152"/>
        <v>22.222222222222221</v>
      </c>
      <c r="BY149" s="47"/>
      <c r="BZ149" s="47"/>
      <c r="CA149" s="47"/>
      <c r="CB149" s="47"/>
      <c r="CC149" s="47"/>
      <c r="CE149" s="47"/>
    </row>
    <row r="150" spans="1:83" x14ac:dyDescent="0.25">
      <c r="A150">
        <f t="shared" si="149"/>
        <v>22.407407407407408</v>
      </c>
      <c r="B150">
        <v>67</v>
      </c>
      <c r="C150" s="20">
        <f t="shared" si="153"/>
        <v>-0.37962962962962954</v>
      </c>
      <c r="D150" s="19">
        <f t="shared" si="145"/>
        <v>0</v>
      </c>
      <c r="E150" s="19">
        <f t="shared" si="145"/>
        <v>0</v>
      </c>
      <c r="F150" s="19">
        <f t="shared" si="145"/>
        <v>0</v>
      </c>
      <c r="G150" s="19">
        <f t="shared" si="145"/>
        <v>0</v>
      </c>
      <c r="H150" s="19">
        <f t="shared" si="145"/>
        <v>0</v>
      </c>
      <c r="I150" s="19">
        <f t="shared" si="145"/>
        <v>0</v>
      </c>
      <c r="J150" s="19">
        <f t="shared" si="145"/>
        <v>0</v>
      </c>
      <c r="K150" s="19">
        <f t="shared" si="145"/>
        <v>0</v>
      </c>
      <c r="L150" s="19">
        <f t="shared" si="145"/>
        <v>0</v>
      </c>
      <c r="M150" s="19">
        <f t="shared" si="145"/>
        <v>0</v>
      </c>
      <c r="N150" s="19">
        <f t="shared" si="146"/>
        <v>0</v>
      </c>
      <c r="O150" s="19">
        <f t="shared" si="146"/>
        <v>0</v>
      </c>
      <c r="P150" s="19">
        <f t="shared" si="146"/>
        <v>0</v>
      </c>
      <c r="Q150" s="19">
        <f t="shared" si="146"/>
        <v>0</v>
      </c>
      <c r="R150" s="19">
        <f t="shared" si="146"/>
        <v>0</v>
      </c>
      <c r="S150" s="19">
        <f t="shared" si="146"/>
        <v>0</v>
      </c>
      <c r="T150" s="19">
        <f t="shared" si="146"/>
        <v>0</v>
      </c>
      <c r="U150" s="19">
        <f t="shared" si="146"/>
        <v>0</v>
      </c>
      <c r="V150" s="19">
        <f t="shared" si="146"/>
        <v>0</v>
      </c>
      <c r="W150" s="19">
        <f t="shared" si="146"/>
        <v>0</v>
      </c>
      <c r="X150" s="19">
        <f t="shared" si="147"/>
        <v>0</v>
      </c>
      <c r="Y150" s="19">
        <f t="shared" si="147"/>
        <v>0</v>
      </c>
      <c r="Z150" s="19">
        <f t="shared" si="147"/>
        <v>0</v>
      </c>
      <c r="AA150" s="19">
        <f t="shared" si="147"/>
        <v>0</v>
      </c>
      <c r="AB150" s="19">
        <f t="shared" si="147"/>
        <v>0</v>
      </c>
      <c r="AC150" s="19">
        <f t="shared" si="147"/>
        <v>0</v>
      </c>
      <c r="AD150" s="19">
        <f t="shared" si="147"/>
        <v>0</v>
      </c>
      <c r="AE150" s="19">
        <f t="shared" si="147"/>
        <v>0</v>
      </c>
      <c r="AF150" s="19">
        <f t="shared" si="147"/>
        <v>0</v>
      </c>
      <c r="AG150" s="19">
        <f t="shared" si="147"/>
        <v>0</v>
      </c>
      <c r="AH150" s="19">
        <f t="shared" si="148"/>
        <v>0</v>
      </c>
      <c r="AI150" s="19">
        <f t="shared" si="148"/>
        <v>0</v>
      </c>
      <c r="AJ150" s="19">
        <f t="shared" si="148"/>
        <v>0</v>
      </c>
      <c r="AK150" s="19">
        <f t="shared" si="148"/>
        <v>0</v>
      </c>
      <c r="AL150" s="19">
        <f t="shared" si="148"/>
        <v>0</v>
      </c>
      <c r="AM150" s="19">
        <f t="shared" si="148"/>
        <v>0</v>
      </c>
      <c r="AN150" s="19">
        <f t="shared" si="148"/>
        <v>0</v>
      </c>
      <c r="AO150" s="2">
        <f t="shared" si="150"/>
        <v>-0.37962962962962954</v>
      </c>
      <c r="AP150" s="2">
        <f t="shared" si="154"/>
        <v>22.407407407407408</v>
      </c>
      <c r="AQ150" s="240">
        <f t="shared" si="151"/>
        <v>0</v>
      </c>
      <c r="AR150">
        <f>[1]!dic_interpolado(D150:AN150,D$83:AN$83,AQ150)</f>
        <v>0.86599999999999999</v>
      </c>
      <c r="AS150" s="2">
        <f t="shared" si="152"/>
        <v>22.407407407407408</v>
      </c>
      <c r="BY150" s="47"/>
      <c r="BZ150" s="47"/>
      <c r="CA150" s="47"/>
      <c r="CB150" s="47"/>
      <c r="CC150" s="47"/>
      <c r="CE150" s="47"/>
    </row>
    <row r="151" spans="1:83" x14ac:dyDescent="0.25">
      <c r="A151">
        <f t="shared" si="149"/>
        <v>22.592592592592595</v>
      </c>
      <c r="B151">
        <v>68</v>
      </c>
      <c r="C151" s="20">
        <f t="shared" si="153"/>
        <v>-0.37037037037037024</v>
      </c>
      <c r="D151" s="19">
        <f t="shared" si="145"/>
        <v>0</v>
      </c>
      <c r="E151" s="19">
        <f t="shared" si="145"/>
        <v>0</v>
      </c>
      <c r="F151" s="19">
        <f t="shared" si="145"/>
        <v>0</v>
      </c>
      <c r="G151" s="19">
        <f t="shared" si="145"/>
        <v>0</v>
      </c>
      <c r="H151" s="19">
        <f t="shared" si="145"/>
        <v>0</v>
      </c>
      <c r="I151" s="19">
        <f t="shared" si="145"/>
        <v>0</v>
      </c>
      <c r="J151" s="19">
        <f t="shared" si="145"/>
        <v>0</v>
      </c>
      <c r="K151" s="19">
        <f t="shared" si="145"/>
        <v>0</v>
      </c>
      <c r="L151" s="19">
        <f t="shared" si="145"/>
        <v>0</v>
      </c>
      <c r="M151" s="19">
        <f t="shared" si="145"/>
        <v>0</v>
      </c>
      <c r="N151" s="19">
        <f t="shared" si="146"/>
        <v>0</v>
      </c>
      <c r="O151" s="19">
        <f t="shared" si="146"/>
        <v>0</v>
      </c>
      <c r="P151" s="19">
        <f t="shared" si="146"/>
        <v>0</v>
      </c>
      <c r="Q151" s="19">
        <f t="shared" si="146"/>
        <v>0</v>
      </c>
      <c r="R151" s="19">
        <f t="shared" si="146"/>
        <v>0</v>
      </c>
      <c r="S151" s="19">
        <f t="shared" si="146"/>
        <v>0</v>
      </c>
      <c r="T151" s="19">
        <f t="shared" si="146"/>
        <v>0</v>
      </c>
      <c r="U151" s="19">
        <f t="shared" si="146"/>
        <v>0</v>
      </c>
      <c r="V151" s="19">
        <f t="shared" si="146"/>
        <v>0</v>
      </c>
      <c r="W151" s="19">
        <f t="shared" si="146"/>
        <v>0</v>
      </c>
      <c r="X151" s="19">
        <f t="shared" si="147"/>
        <v>0</v>
      </c>
      <c r="Y151" s="19">
        <f t="shared" si="147"/>
        <v>0</v>
      </c>
      <c r="Z151" s="19">
        <f t="shared" si="147"/>
        <v>0</v>
      </c>
      <c r="AA151" s="19">
        <f t="shared" si="147"/>
        <v>0</v>
      </c>
      <c r="AB151" s="19">
        <f t="shared" si="147"/>
        <v>0</v>
      </c>
      <c r="AC151" s="19">
        <f t="shared" si="147"/>
        <v>0</v>
      </c>
      <c r="AD151" s="19">
        <f t="shared" si="147"/>
        <v>0</v>
      </c>
      <c r="AE151" s="19">
        <f t="shared" si="147"/>
        <v>0</v>
      </c>
      <c r="AF151" s="19">
        <f t="shared" si="147"/>
        <v>0</v>
      </c>
      <c r="AG151" s="19">
        <f t="shared" si="147"/>
        <v>0</v>
      </c>
      <c r="AH151" s="19">
        <f t="shared" si="148"/>
        <v>0</v>
      </c>
      <c r="AI151" s="19">
        <f t="shared" si="148"/>
        <v>0</v>
      </c>
      <c r="AJ151" s="19">
        <f t="shared" si="148"/>
        <v>0</v>
      </c>
      <c r="AK151" s="19">
        <f t="shared" si="148"/>
        <v>0</v>
      </c>
      <c r="AL151" s="19">
        <f t="shared" si="148"/>
        <v>0</v>
      </c>
      <c r="AM151" s="19">
        <f t="shared" si="148"/>
        <v>0</v>
      </c>
      <c r="AN151" s="19">
        <f t="shared" si="148"/>
        <v>0</v>
      </c>
      <c r="AO151" s="2">
        <f t="shared" si="150"/>
        <v>-0.37037037037037024</v>
      </c>
      <c r="AP151" s="2">
        <f t="shared" si="154"/>
        <v>22.592592592592595</v>
      </c>
      <c r="AQ151" s="240">
        <f t="shared" si="151"/>
        <v>0</v>
      </c>
      <c r="AR151">
        <f>[1]!dic_interpolado(D151:AN151,D$83:AN$83,AQ151)</f>
        <v>0.86599999999999999</v>
      </c>
      <c r="AS151" s="2">
        <f t="shared" si="152"/>
        <v>22.592592592592595</v>
      </c>
      <c r="BY151" s="47"/>
      <c r="BZ151" s="47"/>
      <c r="CA151" s="47"/>
      <c r="CB151" s="47"/>
      <c r="CC151" s="47"/>
      <c r="CE151" s="47"/>
    </row>
    <row r="152" spans="1:83" x14ac:dyDescent="0.25">
      <c r="A152">
        <f t="shared" si="149"/>
        <v>22.777777777777782</v>
      </c>
      <c r="B152">
        <v>69</v>
      </c>
      <c r="C152" s="20">
        <f t="shared" si="153"/>
        <v>-0.36111111111111094</v>
      </c>
      <c r="D152" s="19">
        <f t="shared" si="145"/>
        <v>0</v>
      </c>
      <c r="E152" s="19">
        <f t="shared" si="145"/>
        <v>0</v>
      </c>
      <c r="F152" s="19">
        <f t="shared" si="145"/>
        <v>0</v>
      </c>
      <c r="G152" s="19">
        <f t="shared" si="145"/>
        <v>0</v>
      </c>
      <c r="H152" s="19">
        <f t="shared" si="145"/>
        <v>0</v>
      </c>
      <c r="I152" s="19">
        <f t="shared" si="145"/>
        <v>0</v>
      </c>
      <c r="J152" s="19">
        <f t="shared" si="145"/>
        <v>0</v>
      </c>
      <c r="K152" s="19">
        <f t="shared" si="145"/>
        <v>0</v>
      </c>
      <c r="L152" s="19">
        <f t="shared" si="145"/>
        <v>0</v>
      </c>
      <c r="M152" s="19">
        <f t="shared" si="145"/>
        <v>0</v>
      </c>
      <c r="N152" s="19">
        <f t="shared" si="146"/>
        <v>0</v>
      </c>
      <c r="O152" s="19">
        <f t="shared" si="146"/>
        <v>0</v>
      </c>
      <c r="P152" s="19">
        <f t="shared" si="146"/>
        <v>0</v>
      </c>
      <c r="Q152" s="19">
        <f t="shared" si="146"/>
        <v>0</v>
      </c>
      <c r="R152" s="19">
        <f t="shared" si="146"/>
        <v>0</v>
      </c>
      <c r="S152" s="19">
        <f t="shared" si="146"/>
        <v>0</v>
      </c>
      <c r="T152" s="19">
        <f t="shared" si="146"/>
        <v>0</v>
      </c>
      <c r="U152" s="19">
        <f t="shared" si="146"/>
        <v>0</v>
      </c>
      <c r="V152" s="19">
        <f t="shared" si="146"/>
        <v>0</v>
      </c>
      <c r="W152" s="19">
        <f t="shared" si="146"/>
        <v>0</v>
      </c>
      <c r="X152" s="19">
        <f t="shared" si="147"/>
        <v>0</v>
      </c>
      <c r="Y152" s="19">
        <f t="shared" si="147"/>
        <v>0</v>
      </c>
      <c r="Z152" s="19">
        <f t="shared" si="147"/>
        <v>0</v>
      </c>
      <c r="AA152" s="19">
        <f t="shared" si="147"/>
        <v>0</v>
      </c>
      <c r="AB152" s="19">
        <f t="shared" si="147"/>
        <v>0</v>
      </c>
      <c r="AC152" s="19">
        <f t="shared" si="147"/>
        <v>0</v>
      </c>
      <c r="AD152" s="19">
        <f t="shared" si="147"/>
        <v>0</v>
      </c>
      <c r="AE152" s="19">
        <f t="shared" si="147"/>
        <v>0</v>
      </c>
      <c r="AF152" s="19">
        <f t="shared" si="147"/>
        <v>0</v>
      </c>
      <c r="AG152" s="19">
        <f t="shared" si="147"/>
        <v>0</v>
      </c>
      <c r="AH152" s="19">
        <f t="shared" si="148"/>
        <v>0</v>
      </c>
      <c r="AI152" s="19">
        <f t="shared" si="148"/>
        <v>0</v>
      </c>
      <c r="AJ152" s="19">
        <f t="shared" si="148"/>
        <v>0</v>
      </c>
      <c r="AK152" s="19">
        <f t="shared" si="148"/>
        <v>0</v>
      </c>
      <c r="AL152" s="19">
        <f t="shared" si="148"/>
        <v>0</v>
      </c>
      <c r="AM152" s="19">
        <f t="shared" si="148"/>
        <v>0</v>
      </c>
      <c r="AN152" s="19">
        <f t="shared" si="148"/>
        <v>0</v>
      </c>
      <c r="AO152" s="2">
        <f t="shared" si="150"/>
        <v>-0.36111111111111094</v>
      </c>
      <c r="AP152" s="2">
        <f t="shared" si="154"/>
        <v>22.777777777777782</v>
      </c>
      <c r="AQ152" s="240">
        <f t="shared" si="151"/>
        <v>0</v>
      </c>
      <c r="AR152">
        <f>[1]!dic_interpolado(D152:AN152,D$83:AN$83,AQ152)</f>
        <v>0.86599999999999999</v>
      </c>
      <c r="AS152" s="2">
        <f t="shared" si="152"/>
        <v>22.777777777777782</v>
      </c>
      <c r="BY152" s="47"/>
      <c r="BZ152" s="47"/>
      <c r="CA152" s="47"/>
      <c r="CB152" s="47"/>
      <c r="CC152" s="47"/>
      <c r="CE152" s="47"/>
    </row>
    <row r="153" spans="1:83" x14ac:dyDescent="0.25">
      <c r="A153">
        <f t="shared" si="149"/>
        <v>22.962962962962962</v>
      </c>
      <c r="B153">
        <v>70</v>
      </c>
      <c r="C153" s="20">
        <f t="shared" si="153"/>
        <v>-0.35185185185185186</v>
      </c>
      <c r="D153" s="19">
        <f t="shared" si="145"/>
        <v>0</v>
      </c>
      <c r="E153" s="19">
        <f t="shared" si="145"/>
        <v>0</v>
      </c>
      <c r="F153" s="19">
        <f t="shared" si="145"/>
        <v>0</v>
      </c>
      <c r="G153" s="19">
        <f t="shared" si="145"/>
        <v>0</v>
      </c>
      <c r="H153" s="19">
        <f t="shared" si="145"/>
        <v>0</v>
      </c>
      <c r="I153" s="19">
        <f t="shared" si="145"/>
        <v>0</v>
      </c>
      <c r="J153" s="19">
        <f t="shared" si="145"/>
        <v>0</v>
      </c>
      <c r="K153" s="19">
        <f t="shared" si="145"/>
        <v>0</v>
      </c>
      <c r="L153" s="19">
        <f t="shared" si="145"/>
        <v>0</v>
      </c>
      <c r="M153" s="19">
        <f t="shared" si="145"/>
        <v>0</v>
      </c>
      <c r="N153" s="19">
        <f t="shared" si="146"/>
        <v>0</v>
      </c>
      <c r="O153" s="19">
        <f t="shared" si="146"/>
        <v>0</v>
      </c>
      <c r="P153" s="19">
        <f t="shared" si="146"/>
        <v>0</v>
      </c>
      <c r="Q153" s="19">
        <f t="shared" si="146"/>
        <v>0</v>
      </c>
      <c r="R153" s="19">
        <f t="shared" si="146"/>
        <v>0</v>
      </c>
      <c r="S153" s="19">
        <f t="shared" si="146"/>
        <v>0</v>
      </c>
      <c r="T153" s="19">
        <f t="shared" si="146"/>
        <v>0</v>
      </c>
      <c r="U153" s="19">
        <f t="shared" si="146"/>
        <v>0</v>
      </c>
      <c r="V153" s="19">
        <f t="shared" si="146"/>
        <v>0</v>
      </c>
      <c r="W153" s="19">
        <f t="shared" si="146"/>
        <v>0</v>
      </c>
      <c r="X153" s="19">
        <f t="shared" si="147"/>
        <v>0</v>
      </c>
      <c r="Y153" s="19">
        <f t="shared" si="147"/>
        <v>0</v>
      </c>
      <c r="Z153" s="19">
        <f t="shared" si="147"/>
        <v>0</v>
      </c>
      <c r="AA153" s="19">
        <f t="shared" si="147"/>
        <v>0</v>
      </c>
      <c r="AB153" s="19">
        <f t="shared" si="147"/>
        <v>0</v>
      </c>
      <c r="AC153" s="19">
        <f t="shared" si="147"/>
        <v>0</v>
      </c>
      <c r="AD153" s="19">
        <f t="shared" si="147"/>
        <v>0</v>
      </c>
      <c r="AE153" s="19">
        <f t="shared" si="147"/>
        <v>0</v>
      </c>
      <c r="AF153" s="19">
        <f t="shared" si="147"/>
        <v>0</v>
      </c>
      <c r="AG153" s="19">
        <f t="shared" si="147"/>
        <v>0</v>
      </c>
      <c r="AH153" s="19">
        <f t="shared" si="148"/>
        <v>0</v>
      </c>
      <c r="AI153" s="19">
        <f t="shared" si="148"/>
        <v>0</v>
      </c>
      <c r="AJ153" s="19">
        <f t="shared" si="148"/>
        <v>0</v>
      </c>
      <c r="AK153" s="19">
        <f t="shared" si="148"/>
        <v>0</v>
      </c>
      <c r="AL153" s="19">
        <f t="shared" si="148"/>
        <v>0</v>
      </c>
      <c r="AM153" s="19">
        <f t="shared" si="148"/>
        <v>0</v>
      </c>
      <c r="AN153" s="19">
        <f t="shared" si="148"/>
        <v>0</v>
      </c>
      <c r="AO153" s="2">
        <f t="shared" si="150"/>
        <v>-0.35185185185185186</v>
      </c>
      <c r="AP153" s="2">
        <f t="shared" si="154"/>
        <v>22.962962962962962</v>
      </c>
      <c r="AQ153" s="240">
        <f t="shared" si="151"/>
        <v>0</v>
      </c>
      <c r="AR153">
        <f>[1]!dic_interpolado(D153:AN153,D$83:AN$83,AQ153)</f>
        <v>0.86599999999999999</v>
      </c>
      <c r="AS153" s="2">
        <f t="shared" si="152"/>
        <v>22.962962962962962</v>
      </c>
      <c r="BY153" s="47"/>
      <c r="BZ153" s="47"/>
      <c r="CA153" s="47"/>
      <c r="CB153" s="47"/>
      <c r="CC153" s="47"/>
      <c r="CE153" s="47"/>
    </row>
    <row r="154" spans="1:83" x14ac:dyDescent="0.25">
      <c r="A154">
        <f t="shared" si="149"/>
        <v>23.148148148148149</v>
      </c>
      <c r="B154">
        <v>71</v>
      </c>
      <c r="C154" s="20">
        <f t="shared" si="153"/>
        <v>-0.34259259259259256</v>
      </c>
      <c r="D154" s="19">
        <f t="shared" ref="D154:M163" si="155">$H$74+$C154*$G$74+$F$74*D$83+$E$74*D$83*$C154+$C154^2*$D$74+$C$74*D$83^2</f>
        <v>0</v>
      </c>
      <c r="E154" s="19">
        <f t="shared" si="155"/>
        <v>0</v>
      </c>
      <c r="F154" s="19">
        <f t="shared" si="155"/>
        <v>0</v>
      </c>
      <c r="G154" s="19">
        <f t="shared" si="155"/>
        <v>0</v>
      </c>
      <c r="H154" s="19">
        <f t="shared" si="155"/>
        <v>0</v>
      </c>
      <c r="I154" s="19">
        <f t="shared" si="155"/>
        <v>0</v>
      </c>
      <c r="J154" s="19">
        <f t="shared" si="155"/>
        <v>0</v>
      </c>
      <c r="K154" s="19">
        <f t="shared" si="155"/>
        <v>0</v>
      </c>
      <c r="L154" s="19">
        <f t="shared" si="155"/>
        <v>0</v>
      </c>
      <c r="M154" s="19">
        <f t="shared" si="155"/>
        <v>0</v>
      </c>
      <c r="N154" s="19">
        <f t="shared" ref="N154:W163" si="156">$H$74+$C154*$G$74+$F$74*N$83+$E$74*N$83*$C154+$C154^2*$D$74+$C$74*N$83^2</f>
        <v>0</v>
      </c>
      <c r="O154" s="19">
        <f t="shared" si="156"/>
        <v>0</v>
      </c>
      <c r="P154" s="19">
        <f t="shared" si="156"/>
        <v>0</v>
      </c>
      <c r="Q154" s="19">
        <f t="shared" si="156"/>
        <v>0</v>
      </c>
      <c r="R154" s="19">
        <f t="shared" si="156"/>
        <v>0</v>
      </c>
      <c r="S154" s="19">
        <f t="shared" si="156"/>
        <v>0</v>
      </c>
      <c r="T154" s="19">
        <f t="shared" si="156"/>
        <v>0</v>
      </c>
      <c r="U154" s="19">
        <f t="shared" si="156"/>
        <v>0</v>
      </c>
      <c r="V154" s="19">
        <f t="shared" si="156"/>
        <v>0</v>
      </c>
      <c r="W154" s="19">
        <f t="shared" si="156"/>
        <v>0</v>
      </c>
      <c r="X154" s="19">
        <f t="shared" ref="X154:AG163" si="157">$H$74+$C154*$G$74+$F$74*X$83+$E$74*X$83*$C154+$C154^2*$D$74+$C$74*X$83^2</f>
        <v>0</v>
      </c>
      <c r="Y154" s="19">
        <f t="shared" si="157"/>
        <v>0</v>
      </c>
      <c r="Z154" s="19">
        <f t="shared" si="157"/>
        <v>0</v>
      </c>
      <c r="AA154" s="19">
        <f t="shared" si="157"/>
        <v>0</v>
      </c>
      <c r="AB154" s="19">
        <f t="shared" si="157"/>
        <v>0</v>
      </c>
      <c r="AC154" s="19">
        <f t="shared" si="157"/>
        <v>0</v>
      </c>
      <c r="AD154" s="19">
        <f t="shared" si="157"/>
        <v>0</v>
      </c>
      <c r="AE154" s="19">
        <f t="shared" si="157"/>
        <v>0</v>
      </c>
      <c r="AF154" s="19">
        <f t="shared" si="157"/>
        <v>0</v>
      </c>
      <c r="AG154" s="19">
        <f t="shared" si="157"/>
        <v>0</v>
      </c>
      <c r="AH154" s="19">
        <f t="shared" ref="AH154:AN163" si="158">$H$74+$C154*$G$74+$F$74*AH$83+$E$74*AH$83*$C154+$C154^2*$D$74+$C$74*AH$83^2</f>
        <v>0</v>
      </c>
      <c r="AI154" s="19">
        <f t="shared" si="158"/>
        <v>0</v>
      </c>
      <c r="AJ154" s="19">
        <f t="shared" si="158"/>
        <v>0</v>
      </c>
      <c r="AK154" s="19">
        <f t="shared" si="158"/>
        <v>0</v>
      </c>
      <c r="AL154" s="19">
        <f t="shared" si="158"/>
        <v>0</v>
      </c>
      <c r="AM154" s="19">
        <f t="shared" si="158"/>
        <v>0</v>
      </c>
      <c r="AN154" s="19">
        <f t="shared" si="158"/>
        <v>0</v>
      </c>
      <c r="AO154" s="2">
        <f t="shared" si="150"/>
        <v>-0.34259259259259256</v>
      </c>
      <c r="AP154" s="2">
        <f t="shared" si="154"/>
        <v>23.148148148148149</v>
      </c>
      <c r="AQ154" s="240">
        <f t="shared" si="151"/>
        <v>0</v>
      </c>
      <c r="AR154">
        <f>[1]!dic_interpolado(D154:AN154,D$83:AN$83,AQ154)</f>
        <v>0.86599999999999999</v>
      </c>
      <c r="AS154" s="2">
        <f t="shared" si="152"/>
        <v>23.148148148148149</v>
      </c>
      <c r="BY154" s="47"/>
      <c r="BZ154" s="47"/>
      <c r="CA154" s="47"/>
      <c r="CB154" s="47"/>
      <c r="CC154" s="47"/>
      <c r="CE154" s="47"/>
    </row>
    <row r="155" spans="1:83" x14ac:dyDescent="0.25">
      <c r="A155">
        <f t="shared" si="149"/>
        <v>23.333333333333336</v>
      </c>
      <c r="B155">
        <v>72</v>
      </c>
      <c r="C155" s="20">
        <f t="shared" si="153"/>
        <v>-0.33333333333333326</v>
      </c>
      <c r="D155" s="19">
        <f t="shared" si="155"/>
        <v>0</v>
      </c>
      <c r="E155" s="19">
        <f t="shared" si="155"/>
        <v>0</v>
      </c>
      <c r="F155" s="19">
        <f t="shared" si="155"/>
        <v>0</v>
      </c>
      <c r="G155" s="19">
        <f t="shared" si="155"/>
        <v>0</v>
      </c>
      <c r="H155" s="19">
        <f t="shared" si="155"/>
        <v>0</v>
      </c>
      <c r="I155" s="19">
        <f t="shared" si="155"/>
        <v>0</v>
      </c>
      <c r="J155" s="19">
        <f t="shared" si="155"/>
        <v>0</v>
      </c>
      <c r="K155" s="19">
        <f t="shared" si="155"/>
        <v>0</v>
      </c>
      <c r="L155" s="19">
        <f t="shared" si="155"/>
        <v>0</v>
      </c>
      <c r="M155" s="19">
        <f t="shared" si="155"/>
        <v>0</v>
      </c>
      <c r="N155" s="19">
        <f t="shared" si="156"/>
        <v>0</v>
      </c>
      <c r="O155" s="19">
        <f t="shared" si="156"/>
        <v>0</v>
      </c>
      <c r="P155" s="19">
        <f t="shared" si="156"/>
        <v>0</v>
      </c>
      <c r="Q155" s="19">
        <f t="shared" si="156"/>
        <v>0</v>
      </c>
      <c r="R155" s="19">
        <f t="shared" si="156"/>
        <v>0</v>
      </c>
      <c r="S155" s="19">
        <f t="shared" si="156"/>
        <v>0</v>
      </c>
      <c r="T155" s="19">
        <f t="shared" si="156"/>
        <v>0</v>
      </c>
      <c r="U155" s="19">
        <f t="shared" si="156"/>
        <v>0</v>
      </c>
      <c r="V155" s="19">
        <f t="shared" si="156"/>
        <v>0</v>
      </c>
      <c r="W155" s="19">
        <f t="shared" si="156"/>
        <v>0</v>
      </c>
      <c r="X155" s="19">
        <f t="shared" si="157"/>
        <v>0</v>
      </c>
      <c r="Y155" s="19">
        <f t="shared" si="157"/>
        <v>0</v>
      </c>
      <c r="Z155" s="19">
        <f t="shared" si="157"/>
        <v>0</v>
      </c>
      <c r="AA155" s="19">
        <f t="shared" si="157"/>
        <v>0</v>
      </c>
      <c r="AB155" s="19">
        <f t="shared" si="157"/>
        <v>0</v>
      </c>
      <c r="AC155" s="19">
        <f t="shared" si="157"/>
        <v>0</v>
      </c>
      <c r="AD155" s="19">
        <f t="shared" si="157"/>
        <v>0</v>
      </c>
      <c r="AE155" s="19">
        <f t="shared" si="157"/>
        <v>0</v>
      </c>
      <c r="AF155" s="19">
        <f t="shared" si="157"/>
        <v>0</v>
      </c>
      <c r="AG155" s="19">
        <f t="shared" si="157"/>
        <v>0</v>
      </c>
      <c r="AH155" s="19">
        <f t="shared" si="158"/>
        <v>0</v>
      </c>
      <c r="AI155" s="19">
        <f t="shared" si="158"/>
        <v>0</v>
      </c>
      <c r="AJ155" s="19">
        <f t="shared" si="158"/>
        <v>0</v>
      </c>
      <c r="AK155" s="19">
        <f t="shared" si="158"/>
        <v>0</v>
      </c>
      <c r="AL155" s="19">
        <f t="shared" si="158"/>
        <v>0</v>
      </c>
      <c r="AM155" s="19">
        <f t="shared" si="158"/>
        <v>0</v>
      </c>
      <c r="AN155" s="19">
        <f t="shared" si="158"/>
        <v>0</v>
      </c>
      <c r="AO155" s="2">
        <f t="shared" si="150"/>
        <v>-0.33333333333333326</v>
      </c>
      <c r="AP155" s="2">
        <f t="shared" si="154"/>
        <v>23.333333333333336</v>
      </c>
      <c r="AQ155" s="240">
        <f t="shared" si="151"/>
        <v>0</v>
      </c>
      <c r="AR155">
        <f>[1]!dic_interpolado(D155:AN155,D$83:AN$83,AQ155)</f>
        <v>0.86599999999999999</v>
      </c>
      <c r="AS155" s="2">
        <f t="shared" si="152"/>
        <v>23.333333333333336</v>
      </c>
      <c r="BY155" s="47"/>
      <c r="BZ155" s="47"/>
      <c r="CA155" s="47"/>
      <c r="CB155" s="47"/>
      <c r="CC155" s="47"/>
      <c r="CE155" s="47"/>
    </row>
    <row r="156" spans="1:83" x14ac:dyDescent="0.25">
      <c r="A156">
        <f t="shared" si="149"/>
        <v>23.518518518518519</v>
      </c>
      <c r="B156">
        <v>73</v>
      </c>
      <c r="C156" s="20">
        <f t="shared" si="153"/>
        <v>-0.32407407407407396</v>
      </c>
      <c r="D156" s="19">
        <f t="shared" si="155"/>
        <v>0</v>
      </c>
      <c r="E156" s="19">
        <f t="shared" si="155"/>
        <v>0</v>
      </c>
      <c r="F156" s="19">
        <f t="shared" si="155"/>
        <v>0</v>
      </c>
      <c r="G156" s="19">
        <f t="shared" si="155"/>
        <v>0</v>
      </c>
      <c r="H156" s="19">
        <f t="shared" si="155"/>
        <v>0</v>
      </c>
      <c r="I156" s="19">
        <f t="shared" si="155"/>
        <v>0</v>
      </c>
      <c r="J156" s="19">
        <f t="shared" si="155"/>
        <v>0</v>
      </c>
      <c r="K156" s="19">
        <f t="shared" si="155"/>
        <v>0</v>
      </c>
      <c r="L156" s="19">
        <f t="shared" si="155"/>
        <v>0</v>
      </c>
      <c r="M156" s="19">
        <f t="shared" si="155"/>
        <v>0</v>
      </c>
      <c r="N156" s="19">
        <f t="shared" si="156"/>
        <v>0</v>
      </c>
      <c r="O156" s="19">
        <f t="shared" si="156"/>
        <v>0</v>
      </c>
      <c r="P156" s="19">
        <f t="shared" si="156"/>
        <v>0</v>
      </c>
      <c r="Q156" s="19">
        <f t="shared" si="156"/>
        <v>0</v>
      </c>
      <c r="R156" s="19">
        <f t="shared" si="156"/>
        <v>0</v>
      </c>
      <c r="S156" s="19">
        <f t="shared" si="156"/>
        <v>0</v>
      </c>
      <c r="T156" s="19">
        <f t="shared" si="156"/>
        <v>0</v>
      </c>
      <c r="U156" s="19">
        <f t="shared" si="156"/>
        <v>0</v>
      </c>
      <c r="V156" s="19">
        <f t="shared" si="156"/>
        <v>0</v>
      </c>
      <c r="W156" s="19">
        <f t="shared" si="156"/>
        <v>0</v>
      </c>
      <c r="X156" s="19">
        <f t="shared" si="157"/>
        <v>0</v>
      </c>
      <c r="Y156" s="19">
        <f t="shared" si="157"/>
        <v>0</v>
      </c>
      <c r="Z156" s="19">
        <f t="shared" si="157"/>
        <v>0</v>
      </c>
      <c r="AA156" s="19">
        <f t="shared" si="157"/>
        <v>0</v>
      </c>
      <c r="AB156" s="19">
        <f t="shared" si="157"/>
        <v>0</v>
      </c>
      <c r="AC156" s="19">
        <f t="shared" si="157"/>
        <v>0</v>
      </c>
      <c r="AD156" s="19">
        <f t="shared" si="157"/>
        <v>0</v>
      </c>
      <c r="AE156" s="19">
        <f t="shared" si="157"/>
        <v>0</v>
      </c>
      <c r="AF156" s="19">
        <f t="shared" si="157"/>
        <v>0</v>
      </c>
      <c r="AG156" s="19">
        <f t="shared" si="157"/>
        <v>0</v>
      </c>
      <c r="AH156" s="19">
        <f t="shared" si="158"/>
        <v>0</v>
      </c>
      <c r="AI156" s="19">
        <f t="shared" si="158"/>
        <v>0</v>
      </c>
      <c r="AJ156" s="19">
        <f t="shared" si="158"/>
        <v>0</v>
      </c>
      <c r="AK156" s="19">
        <f t="shared" si="158"/>
        <v>0</v>
      </c>
      <c r="AL156" s="19">
        <f t="shared" si="158"/>
        <v>0</v>
      </c>
      <c r="AM156" s="19">
        <f t="shared" si="158"/>
        <v>0</v>
      </c>
      <c r="AN156" s="19">
        <f t="shared" si="158"/>
        <v>0</v>
      </c>
      <c r="AO156" s="2">
        <f t="shared" si="150"/>
        <v>-0.32407407407407396</v>
      </c>
      <c r="AP156" s="2">
        <f t="shared" si="154"/>
        <v>23.518518518518519</v>
      </c>
      <c r="AQ156" s="240">
        <f t="shared" si="151"/>
        <v>0</v>
      </c>
      <c r="AR156">
        <f>[1]!dic_interpolado(D156:AN156,D$83:AN$83,AQ156)</f>
        <v>0.86599999999999999</v>
      </c>
      <c r="AS156" s="2">
        <f t="shared" si="152"/>
        <v>23.518518518518519</v>
      </c>
      <c r="BY156" s="47"/>
      <c r="BZ156" s="47"/>
      <c r="CA156" s="47"/>
      <c r="CB156" s="47"/>
      <c r="CC156" s="47"/>
      <c r="CE156" s="47"/>
    </row>
    <row r="157" spans="1:83" x14ac:dyDescent="0.25">
      <c r="A157">
        <f t="shared" si="149"/>
        <v>23.703703703703706</v>
      </c>
      <c r="B157">
        <v>74</v>
      </c>
      <c r="C157" s="20">
        <f t="shared" si="153"/>
        <v>-0.31481481481481466</v>
      </c>
      <c r="D157" s="19">
        <f t="shared" si="155"/>
        <v>0</v>
      </c>
      <c r="E157" s="19">
        <f t="shared" si="155"/>
        <v>0</v>
      </c>
      <c r="F157" s="19">
        <f t="shared" si="155"/>
        <v>0</v>
      </c>
      <c r="G157" s="19">
        <f t="shared" si="155"/>
        <v>0</v>
      </c>
      <c r="H157" s="19">
        <f t="shared" si="155"/>
        <v>0</v>
      </c>
      <c r="I157" s="19">
        <f t="shared" si="155"/>
        <v>0</v>
      </c>
      <c r="J157" s="19">
        <f t="shared" si="155"/>
        <v>0</v>
      </c>
      <c r="K157" s="19">
        <f t="shared" si="155"/>
        <v>0</v>
      </c>
      <c r="L157" s="19">
        <f t="shared" si="155"/>
        <v>0</v>
      </c>
      <c r="M157" s="19">
        <f t="shared" si="155"/>
        <v>0</v>
      </c>
      <c r="N157" s="19">
        <f t="shared" si="156"/>
        <v>0</v>
      </c>
      <c r="O157" s="19">
        <f t="shared" si="156"/>
        <v>0</v>
      </c>
      <c r="P157" s="19">
        <f t="shared" si="156"/>
        <v>0</v>
      </c>
      <c r="Q157" s="19">
        <f t="shared" si="156"/>
        <v>0</v>
      </c>
      <c r="R157" s="19">
        <f t="shared" si="156"/>
        <v>0</v>
      </c>
      <c r="S157" s="19">
        <f t="shared" si="156"/>
        <v>0</v>
      </c>
      <c r="T157" s="19">
        <f t="shared" si="156"/>
        <v>0</v>
      </c>
      <c r="U157" s="19">
        <f t="shared" si="156"/>
        <v>0</v>
      </c>
      <c r="V157" s="19">
        <f t="shared" si="156"/>
        <v>0</v>
      </c>
      <c r="W157" s="19">
        <f t="shared" si="156"/>
        <v>0</v>
      </c>
      <c r="X157" s="19">
        <f t="shared" si="157"/>
        <v>0</v>
      </c>
      <c r="Y157" s="19">
        <f t="shared" si="157"/>
        <v>0</v>
      </c>
      <c r="Z157" s="19">
        <f t="shared" si="157"/>
        <v>0</v>
      </c>
      <c r="AA157" s="19">
        <f t="shared" si="157"/>
        <v>0</v>
      </c>
      <c r="AB157" s="19">
        <f t="shared" si="157"/>
        <v>0</v>
      </c>
      <c r="AC157" s="19">
        <f t="shared" si="157"/>
        <v>0</v>
      </c>
      <c r="AD157" s="19">
        <f t="shared" si="157"/>
        <v>0</v>
      </c>
      <c r="AE157" s="19">
        <f t="shared" si="157"/>
        <v>0</v>
      </c>
      <c r="AF157" s="19">
        <f t="shared" si="157"/>
        <v>0</v>
      </c>
      <c r="AG157" s="19">
        <f t="shared" si="157"/>
        <v>0</v>
      </c>
      <c r="AH157" s="19">
        <f t="shared" si="158"/>
        <v>0</v>
      </c>
      <c r="AI157" s="19">
        <f t="shared" si="158"/>
        <v>0</v>
      </c>
      <c r="AJ157" s="19">
        <f t="shared" si="158"/>
        <v>0</v>
      </c>
      <c r="AK157" s="19">
        <f t="shared" si="158"/>
        <v>0</v>
      </c>
      <c r="AL157" s="19">
        <f t="shared" si="158"/>
        <v>0</v>
      </c>
      <c r="AM157" s="19">
        <f t="shared" si="158"/>
        <v>0</v>
      </c>
      <c r="AN157" s="19">
        <f t="shared" si="158"/>
        <v>0</v>
      </c>
      <c r="AO157" s="2">
        <f t="shared" si="150"/>
        <v>-0.31481481481481466</v>
      </c>
      <c r="AP157" s="2">
        <f t="shared" si="154"/>
        <v>23.703703703703706</v>
      </c>
      <c r="AQ157" s="240">
        <f t="shared" si="151"/>
        <v>0</v>
      </c>
      <c r="AR157">
        <f>[1]!dic_interpolado(D157:AN157,D$83:AN$83,AQ157)</f>
        <v>0.86599999999999999</v>
      </c>
      <c r="AS157" s="2">
        <f t="shared" si="152"/>
        <v>23.703703703703706</v>
      </c>
      <c r="BY157" s="47"/>
      <c r="BZ157" s="47"/>
      <c r="CA157" s="47"/>
      <c r="CB157" s="47"/>
      <c r="CC157" s="47"/>
      <c r="CE157" s="47"/>
    </row>
    <row r="158" spans="1:83" x14ac:dyDescent="0.25">
      <c r="A158">
        <f t="shared" si="149"/>
        <v>23.888888888888889</v>
      </c>
      <c r="B158">
        <v>75</v>
      </c>
      <c r="C158" s="20">
        <f t="shared" si="153"/>
        <v>-0.30555555555555558</v>
      </c>
      <c r="D158" s="19">
        <f t="shared" si="155"/>
        <v>0</v>
      </c>
      <c r="E158" s="19">
        <f t="shared" si="155"/>
        <v>0</v>
      </c>
      <c r="F158" s="19">
        <f t="shared" si="155"/>
        <v>0</v>
      </c>
      <c r="G158" s="19">
        <f t="shared" si="155"/>
        <v>0</v>
      </c>
      <c r="H158" s="19">
        <f t="shared" si="155"/>
        <v>0</v>
      </c>
      <c r="I158" s="19">
        <f t="shared" si="155"/>
        <v>0</v>
      </c>
      <c r="J158" s="19">
        <f t="shared" si="155"/>
        <v>0</v>
      </c>
      <c r="K158" s="19">
        <f t="shared" si="155"/>
        <v>0</v>
      </c>
      <c r="L158" s="19">
        <f t="shared" si="155"/>
        <v>0</v>
      </c>
      <c r="M158" s="19">
        <f t="shared" si="155"/>
        <v>0</v>
      </c>
      <c r="N158" s="19">
        <f t="shared" si="156"/>
        <v>0</v>
      </c>
      <c r="O158" s="19">
        <f t="shared" si="156"/>
        <v>0</v>
      </c>
      <c r="P158" s="19">
        <f t="shared" si="156"/>
        <v>0</v>
      </c>
      <c r="Q158" s="19">
        <f t="shared" si="156"/>
        <v>0</v>
      </c>
      <c r="R158" s="19">
        <f t="shared" si="156"/>
        <v>0</v>
      </c>
      <c r="S158" s="19">
        <f t="shared" si="156"/>
        <v>0</v>
      </c>
      <c r="T158" s="19">
        <f t="shared" si="156"/>
        <v>0</v>
      </c>
      <c r="U158" s="19">
        <f t="shared" si="156"/>
        <v>0</v>
      </c>
      <c r="V158" s="19">
        <f t="shared" si="156"/>
        <v>0</v>
      </c>
      <c r="W158" s="19">
        <f t="shared" si="156"/>
        <v>0</v>
      </c>
      <c r="X158" s="19">
        <f t="shared" si="157"/>
        <v>0</v>
      </c>
      <c r="Y158" s="19">
        <f t="shared" si="157"/>
        <v>0</v>
      </c>
      <c r="Z158" s="19">
        <f t="shared" si="157"/>
        <v>0</v>
      </c>
      <c r="AA158" s="19">
        <f t="shared" si="157"/>
        <v>0</v>
      </c>
      <c r="AB158" s="19">
        <f t="shared" si="157"/>
        <v>0</v>
      </c>
      <c r="AC158" s="19">
        <f t="shared" si="157"/>
        <v>0</v>
      </c>
      <c r="AD158" s="19">
        <f t="shared" si="157"/>
        <v>0</v>
      </c>
      <c r="AE158" s="19">
        <f t="shared" si="157"/>
        <v>0</v>
      </c>
      <c r="AF158" s="19">
        <f t="shared" si="157"/>
        <v>0</v>
      </c>
      <c r="AG158" s="19">
        <f t="shared" si="157"/>
        <v>0</v>
      </c>
      <c r="AH158" s="19">
        <f t="shared" si="158"/>
        <v>0</v>
      </c>
      <c r="AI158" s="19">
        <f t="shared" si="158"/>
        <v>0</v>
      </c>
      <c r="AJ158" s="19">
        <f t="shared" si="158"/>
        <v>0</v>
      </c>
      <c r="AK158" s="19">
        <f t="shared" si="158"/>
        <v>0</v>
      </c>
      <c r="AL158" s="19">
        <f t="shared" si="158"/>
        <v>0</v>
      </c>
      <c r="AM158" s="19">
        <f t="shared" si="158"/>
        <v>0</v>
      </c>
      <c r="AN158" s="19">
        <f t="shared" si="158"/>
        <v>0</v>
      </c>
      <c r="AO158" s="2">
        <f t="shared" si="150"/>
        <v>-0.30555555555555558</v>
      </c>
      <c r="AP158" s="2">
        <f t="shared" si="154"/>
        <v>23.888888888888889</v>
      </c>
      <c r="AQ158" s="240">
        <f t="shared" si="151"/>
        <v>0</v>
      </c>
      <c r="AR158">
        <f>[1]!dic_interpolado(D158:AN158,D$83:AN$83,AQ158)</f>
        <v>0.86599999999999999</v>
      </c>
      <c r="AS158" s="2">
        <f t="shared" si="152"/>
        <v>23.888888888888889</v>
      </c>
      <c r="BY158" s="47"/>
      <c r="BZ158" s="47"/>
      <c r="CA158" s="47"/>
      <c r="CB158" s="47"/>
      <c r="CC158" s="47"/>
      <c r="CE158" s="47"/>
    </row>
    <row r="159" spans="1:83" x14ac:dyDescent="0.25">
      <c r="A159">
        <f t="shared" si="149"/>
        <v>24.074074074074076</v>
      </c>
      <c r="B159">
        <v>76</v>
      </c>
      <c r="C159" s="20">
        <f t="shared" si="153"/>
        <v>-0.29629629629629628</v>
      </c>
      <c r="D159" s="19">
        <f t="shared" si="155"/>
        <v>0</v>
      </c>
      <c r="E159" s="19">
        <f t="shared" si="155"/>
        <v>0</v>
      </c>
      <c r="F159" s="19">
        <f t="shared" si="155"/>
        <v>0</v>
      </c>
      <c r="G159" s="19">
        <f t="shared" si="155"/>
        <v>0</v>
      </c>
      <c r="H159" s="19">
        <f t="shared" si="155"/>
        <v>0</v>
      </c>
      <c r="I159" s="19">
        <f t="shared" si="155"/>
        <v>0</v>
      </c>
      <c r="J159" s="19">
        <f t="shared" si="155"/>
        <v>0</v>
      </c>
      <c r="K159" s="19">
        <f t="shared" si="155"/>
        <v>0</v>
      </c>
      <c r="L159" s="19">
        <f t="shared" si="155"/>
        <v>0</v>
      </c>
      <c r="M159" s="19">
        <f t="shared" si="155"/>
        <v>0</v>
      </c>
      <c r="N159" s="19">
        <f t="shared" si="156"/>
        <v>0</v>
      </c>
      <c r="O159" s="19">
        <f t="shared" si="156"/>
        <v>0</v>
      </c>
      <c r="P159" s="19">
        <f t="shared" si="156"/>
        <v>0</v>
      </c>
      <c r="Q159" s="19">
        <f t="shared" si="156"/>
        <v>0</v>
      </c>
      <c r="R159" s="19">
        <f t="shared" si="156"/>
        <v>0</v>
      </c>
      <c r="S159" s="19">
        <f t="shared" si="156"/>
        <v>0</v>
      </c>
      <c r="T159" s="19">
        <f t="shared" si="156"/>
        <v>0</v>
      </c>
      <c r="U159" s="19">
        <f t="shared" si="156"/>
        <v>0</v>
      </c>
      <c r="V159" s="19">
        <f t="shared" si="156"/>
        <v>0</v>
      </c>
      <c r="W159" s="19">
        <f t="shared" si="156"/>
        <v>0</v>
      </c>
      <c r="X159" s="19">
        <f t="shared" si="157"/>
        <v>0</v>
      </c>
      <c r="Y159" s="19">
        <f t="shared" si="157"/>
        <v>0</v>
      </c>
      <c r="Z159" s="19">
        <f t="shared" si="157"/>
        <v>0</v>
      </c>
      <c r="AA159" s="19">
        <f t="shared" si="157"/>
        <v>0</v>
      </c>
      <c r="AB159" s="19">
        <f t="shared" si="157"/>
        <v>0</v>
      </c>
      <c r="AC159" s="19">
        <f t="shared" si="157"/>
        <v>0</v>
      </c>
      <c r="AD159" s="19">
        <f t="shared" si="157"/>
        <v>0</v>
      </c>
      <c r="AE159" s="19">
        <f t="shared" si="157"/>
        <v>0</v>
      </c>
      <c r="AF159" s="19">
        <f t="shared" si="157"/>
        <v>0</v>
      </c>
      <c r="AG159" s="19">
        <f t="shared" si="157"/>
        <v>0</v>
      </c>
      <c r="AH159" s="19">
        <f t="shared" si="158"/>
        <v>0</v>
      </c>
      <c r="AI159" s="19">
        <f t="shared" si="158"/>
        <v>0</v>
      </c>
      <c r="AJ159" s="19">
        <f t="shared" si="158"/>
        <v>0</v>
      </c>
      <c r="AK159" s="19">
        <f t="shared" si="158"/>
        <v>0</v>
      </c>
      <c r="AL159" s="19">
        <f t="shared" si="158"/>
        <v>0</v>
      </c>
      <c r="AM159" s="19">
        <f t="shared" si="158"/>
        <v>0</v>
      </c>
      <c r="AN159" s="19">
        <f t="shared" si="158"/>
        <v>0</v>
      </c>
      <c r="AO159" s="2">
        <f t="shared" si="150"/>
        <v>-0.29629629629629628</v>
      </c>
      <c r="AP159" s="2">
        <f t="shared" si="154"/>
        <v>24.074074074074076</v>
      </c>
      <c r="AQ159" s="240">
        <f t="shared" si="151"/>
        <v>0</v>
      </c>
      <c r="AR159">
        <f>[1]!dic_interpolado(D159:AN159,D$83:AN$83,AQ159)</f>
        <v>0.86599999999999999</v>
      </c>
      <c r="AS159" s="2">
        <f t="shared" si="152"/>
        <v>24.074074074074076</v>
      </c>
      <c r="BY159" s="47"/>
      <c r="BZ159" s="47"/>
      <c r="CA159" s="47"/>
      <c r="CB159" s="47"/>
      <c r="CC159" s="47"/>
      <c r="CE159" s="47"/>
    </row>
    <row r="160" spans="1:83" x14ac:dyDescent="0.25">
      <c r="A160">
        <f t="shared" si="149"/>
        <v>24.25925925925926</v>
      </c>
      <c r="B160">
        <v>77</v>
      </c>
      <c r="C160" s="20">
        <f t="shared" si="153"/>
        <v>-0.28703703703703698</v>
      </c>
      <c r="D160" s="19">
        <f t="shared" si="155"/>
        <v>0</v>
      </c>
      <c r="E160" s="19">
        <f t="shared" si="155"/>
        <v>0</v>
      </c>
      <c r="F160" s="19">
        <f t="shared" si="155"/>
        <v>0</v>
      </c>
      <c r="G160" s="19">
        <f t="shared" si="155"/>
        <v>0</v>
      </c>
      <c r="H160" s="19">
        <f t="shared" si="155"/>
        <v>0</v>
      </c>
      <c r="I160" s="19">
        <f t="shared" si="155"/>
        <v>0</v>
      </c>
      <c r="J160" s="19">
        <f t="shared" si="155"/>
        <v>0</v>
      </c>
      <c r="K160" s="19">
        <f t="shared" si="155"/>
        <v>0</v>
      </c>
      <c r="L160" s="19">
        <f t="shared" si="155"/>
        <v>0</v>
      </c>
      <c r="M160" s="19">
        <f t="shared" si="155"/>
        <v>0</v>
      </c>
      <c r="N160" s="19">
        <f t="shared" si="156"/>
        <v>0</v>
      </c>
      <c r="O160" s="19">
        <f t="shared" si="156"/>
        <v>0</v>
      </c>
      <c r="P160" s="19">
        <f t="shared" si="156"/>
        <v>0</v>
      </c>
      <c r="Q160" s="19">
        <f t="shared" si="156"/>
        <v>0</v>
      </c>
      <c r="R160" s="19">
        <f t="shared" si="156"/>
        <v>0</v>
      </c>
      <c r="S160" s="19">
        <f t="shared" si="156"/>
        <v>0</v>
      </c>
      <c r="T160" s="19">
        <f t="shared" si="156"/>
        <v>0</v>
      </c>
      <c r="U160" s="19">
        <f t="shared" si="156"/>
        <v>0</v>
      </c>
      <c r="V160" s="19">
        <f t="shared" si="156"/>
        <v>0</v>
      </c>
      <c r="W160" s="19">
        <f t="shared" si="156"/>
        <v>0</v>
      </c>
      <c r="X160" s="19">
        <f t="shared" si="157"/>
        <v>0</v>
      </c>
      <c r="Y160" s="19">
        <f t="shared" si="157"/>
        <v>0</v>
      </c>
      <c r="Z160" s="19">
        <f t="shared" si="157"/>
        <v>0</v>
      </c>
      <c r="AA160" s="19">
        <f t="shared" si="157"/>
        <v>0</v>
      </c>
      <c r="AB160" s="19">
        <f t="shared" si="157"/>
        <v>0</v>
      </c>
      <c r="AC160" s="19">
        <f t="shared" si="157"/>
        <v>0</v>
      </c>
      <c r="AD160" s="19">
        <f t="shared" si="157"/>
        <v>0</v>
      </c>
      <c r="AE160" s="19">
        <f t="shared" si="157"/>
        <v>0</v>
      </c>
      <c r="AF160" s="19">
        <f t="shared" si="157"/>
        <v>0</v>
      </c>
      <c r="AG160" s="19">
        <f t="shared" si="157"/>
        <v>0</v>
      </c>
      <c r="AH160" s="19">
        <f t="shared" si="158"/>
        <v>0</v>
      </c>
      <c r="AI160" s="19">
        <f t="shared" si="158"/>
        <v>0</v>
      </c>
      <c r="AJ160" s="19">
        <f t="shared" si="158"/>
        <v>0</v>
      </c>
      <c r="AK160" s="19">
        <f t="shared" si="158"/>
        <v>0</v>
      </c>
      <c r="AL160" s="19">
        <f t="shared" si="158"/>
        <v>0</v>
      </c>
      <c r="AM160" s="19">
        <f t="shared" si="158"/>
        <v>0</v>
      </c>
      <c r="AN160" s="19">
        <f t="shared" si="158"/>
        <v>0</v>
      </c>
      <c r="AO160" s="2">
        <f t="shared" si="150"/>
        <v>-0.28703703703703698</v>
      </c>
      <c r="AP160" s="2">
        <f t="shared" si="154"/>
        <v>24.25925925925926</v>
      </c>
      <c r="AQ160" s="240">
        <f t="shared" si="151"/>
        <v>0</v>
      </c>
      <c r="AR160">
        <f>[1]!dic_interpolado(D160:AN160,D$83:AN$83,AQ160)</f>
        <v>0.86599999999999999</v>
      </c>
      <c r="AS160" s="2">
        <f t="shared" si="152"/>
        <v>24.25925925925926</v>
      </c>
      <c r="BY160" s="47"/>
      <c r="BZ160" s="47"/>
      <c r="CA160" s="47"/>
      <c r="CB160" s="47"/>
      <c r="CC160" s="47"/>
      <c r="CE160" s="47"/>
    </row>
    <row r="161" spans="1:83" x14ac:dyDescent="0.25">
      <c r="A161">
        <f t="shared" si="149"/>
        <v>24.444444444444446</v>
      </c>
      <c r="B161">
        <v>78</v>
      </c>
      <c r="C161" s="20">
        <f t="shared" si="153"/>
        <v>-0.27777777777777768</v>
      </c>
      <c r="D161" s="19">
        <f t="shared" si="155"/>
        <v>0</v>
      </c>
      <c r="E161" s="19">
        <f t="shared" si="155"/>
        <v>0</v>
      </c>
      <c r="F161" s="19">
        <f t="shared" si="155"/>
        <v>0</v>
      </c>
      <c r="G161" s="19">
        <f t="shared" si="155"/>
        <v>0</v>
      </c>
      <c r="H161" s="19">
        <f t="shared" si="155"/>
        <v>0</v>
      </c>
      <c r="I161" s="19">
        <f t="shared" si="155"/>
        <v>0</v>
      </c>
      <c r="J161" s="19">
        <f t="shared" si="155"/>
        <v>0</v>
      </c>
      <c r="K161" s="19">
        <f t="shared" si="155"/>
        <v>0</v>
      </c>
      <c r="L161" s="19">
        <f t="shared" si="155"/>
        <v>0</v>
      </c>
      <c r="M161" s="19">
        <f t="shared" si="155"/>
        <v>0</v>
      </c>
      <c r="N161" s="19">
        <f t="shared" si="156"/>
        <v>0</v>
      </c>
      <c r="O161" s="19">
        <f t="shared" si="156"/>
        <v>0</v>
      </c>
      <c r="P161" s="19">
        <f t="shared" si="156"/>
        <v>0</v>
      </c>
      <c r="Q161" s="19">
        <f t="shared" si="156"/>
        <v>0</v>
      </c>
      <c r="R161" s="19">
        <f t="shared" si="156"/>
        <v>0</v>
      </c>
      <c r="S161" s="19">
        <f t="shared" si="156"/>
        <v>0</v>
      </c>
      <c r="T161" s="19">
        <f t="shared" si="156"/>
        <v>0</v>
      </c>
      <c r="U161" s="19">
        <f t="shared" si="156"/>
        <v>0</v>
      </c>
      <c r="V161" s="19">
        <f t="shared" si="156"/>
        <v>0</v>
      </c>
      <c r="W161" s="19">
        <f t="shared" si="156"/>
        <v>0</v>
      </c>
      <c r="X161" s="19">
        <f t="shared" si="157"/>
        <v>0</v>
      </c>
      <c r="Y161" s="19">
        <f t="shared" si="157"/>
        <v>0</v>
      </c>
      <c r="Z161" s="19">
        <f t="shared" si="157"/>
        <v>0</v>
      </c>
      <c r="AA161" s="19">
        <f t="shared" si="157"/>
        <v>0</v>
      </c>
      <c r="AB161" s="19">
        <f t="shared" si="157"/>
        <v>0</v>
      </c>
      <c r="AC161" s="19">
        <f t="shared" si="157"/>
        <v>0</v>
      </c>
      <c r="AD161" s="19">
        <f t="shared" si="157"/>
        <v>0</v>
      </c>
      <c r="AE161" s="19">
        <f t="shared" si="157"/>
        <v>0</v>
      </c>
      <c r="AF161" s="19">
        <f t="shared" si="157"/>
        <v>0</v>
      </c>
      <c r="AG161" s="19">
        <f t="shared" si="157"/>
        <v>0</v>
      </c>
      <c r="AH161" s="19">
        <f t="shared" si="158"/>
        <v>0</v>
      </c>
      <c r="AI161" s="19">
        <f t="shared" si="158"/>
        <v>0</v>
      </c>
      <c r="AJ161" s="19">
        <f t="shared" si="158"/>
        <v>0</v>
      </c>
      <c r="AK161" s="19">
        <f t="shared" si="158"/>
        <v>0</v>
      </c>
      <c r="AL161" s="19">
        <f t="shared" si="158"/>
        <v>0</v>
      </c>
      <c r="AM161" s="19">
        <f t="shared" si="158"/>
        <v>0</v>
      </c>
      <c r="AN161" s="19">
        <f t="shared" si="158"/>
        <v>0</v>
      </c>
      <c r="AO161" s="2">
        <f t="shared" si="150"/>
        <v>-0.27777777777777768</v>
      </c>
      <c r="AP161" s="2">
        <f t="shared" si="154"/>
        <v>24.444444444444446</v>
      </c>
      <c r="AQ161" s="240">
        <f t="shared" si="151"/>
        <v>0</v>
      </c>
      <c r="AR161">
        <f>[1]!dic_interpolado(D161:AN161,D$83:AN$83,AQ161)</f>
        <v>0.86599999999999999</v>
      </c>
      <c r="AS161" s="2">
        <f t="shared" si="152"/>
        <v>24.444444444444446</v>
      </c>
      <c r="BY161" s="47"/>
      <c r="BZ161" s="47"/>
      <c r="CA161" s="47"/>
      <c r="CB161" s="47"/>
      <c r="CC161" s="47"/>
      <c r="CE161" s="47"/>
    </row>
    <row r="162" spans="1:83" x14ac:dyDescent="0.25">
      <c r="A162">
        <f t="shared" si="149"/>
        <v>24.629629629629633</v>
      </c>
      <c r="B162">
        <v>79</v>
      </c>
      <c r="C162" s="20">
        <f t="shared" si="153"/>
        <v>-0.26851851851851838</v>
      </c>
      <c r="D162" s="19">
        <f t="shared" si="155"/>
        <v>0</v>
      </c>
      <c r="E162" s="19">
        <f t="shared" si="155"/>
        <v>0</v>
      </c>
      <c r="F162" s="19">
        <f t="shared" si="155"/>
        <v>0</v>
      </c>
      <c r="G162" s="19">
        <f t="shared" si="155"/>
        <v>0</v>
      </c>
      <c r="H162" s="19">
        <f t="shared" si="155"/>
        <v>0</v>
      </c>
      <c r="I162" s="19">
        <f t="shared" si="155"/>
        <v>0</v>
      </c>
      <c r="J162" s="19">
        <f t="shared" si="155"/>
        <v>0</v>
      </c>
      <c r="K162" s="19">
        <f t="shared" si="155"/>
        <v>0</v>
      </c>
      <c r="L162" s="19">
        <f t="shared" si="155"/>
        <v>0</v>
      </c>
      <c r="M162" s="19">
        <f t="shared" si="155"/>
        <v>0</v>
      </c>
      <c r="N162" s="19">
        <f t="shared" si="156"/>
        <v>0</v>
      </c>
      <c r="O162" s="19">
        <f t="shared" si="156"/>
        <v>0</v>
      </c>
      <c r="P162" s="19">
        <f t="shared" si="156"/>
        <v>0</v>
      </c>
      <c r="Q162" s="19">
        <f t="shared" si="156"/>
        <v>0</v>
      </c>
      <c r="R162" s="19">
        <f t="shared" si="156"/>
        <v>0</v>
      </c>
      <c r="S162" s="19">
        <f t="shared" si="156"/>
        <v>0</v>
      </c>
      <c r="T162" s="19">
        <f t="shared" si="156"/>
        <v>0</v>
      </c>
      <c r="U162" s="19">
        <f t="shared" si="156"/>
        <v>0</v>
      </c>
      <c r="V162" s="19">
        <f t="shared" si="156"/>
        <v>0</v>
      </c>
      <c r="W162" s="19">
        <f t="shared" si="156"/>
        <v>0</v>
      </c>
      <c r="X162" s="19">
        <f t="shared" si="157"/>
        <v>0</v>
      </c>
      <c r="Y162" s="19">
        <f t="shared" si="157"/>
        <v>0</v>
      </c>
      <c r="Z162" s="19">
        <f t="shared" si="157"/>
        <v>0</v>
      </c>
      <c r="AA162" s="19">
        <f t="shared" si="157"/>
        <v>0</v>
      </c>
      <c r="AB162" s="19">
        <f t="shared" si="157"/>
        <v>0</v>
      </c>
      <c r="AC162" s="19">
        <f t="shared" si="157"/>
        <v>0</v>
      </c>
      <c r="AD162" s="19">
        <f t="shared" si="157"/>
        <v>0</v>
      </c>
      <c r="AE162" s="19">
        <f t="shared" si="157"/>
        <v>0</v>
      </c>
      <c r="AF162" s="19">
        <f t="shared" si="157"/>
        <v>0</v>
      </c>
      <c r="AG162" s="19">
        <f t="shared" si="157"/>
        <v>0</v>
      </c>
      <c r="AH162" s="19">
        <f t="shared" si="158"/>
        <v>0</v>
      </c>
      <c r="AI162" s="19">
        <f t="shared" si="158"/>
        <v>0</v>
      </c>
      <c r="AJ162" s="19">
        <f t="shared" si="158"/>
        <v>0</v>
      </c>
      <c r="AK162" s="19">
        <f t="shared" si="158"/>
        <v>0</v>
      </c>
      <c r="AL162" s="19">
        <f t="shared" si="158"/>
        <v>0</v>
      </c>
      <c r="AM162" s="19">
        <f t="shared" si="158"/>
        <v>0</v>
      </c>
      <c r="AN162" s="19">
        <f t="shared" si="158"/>
        <v>0</v>
      </c>
      <c r="AO162" s="2">
        <f t="shared" si="150"/>
        <v>-0.26851851851851838</v>
      </c>
      <c r="AP162" s="2">
        <f t="shared" si="154"/>
        <v>24.629629629629633</v>
      </c>
      <c r="AQ162" s="240">
        <f t="shared" si="151"/>
        <v>0</v>
      </c>
      <c r="AR162">
        <f>[1]!dic_interpolado(D162:AN162,D$83:AN$83,AQ162)</f>
        <v>0.86599999999999999</v>
      </c>
      <c r="AS162" s="2">
        <f t="shared" si="152"/>
        <v>24.629629629629633</v>
      </c>
      <c r="BY162" s="47"/>
      <c r="BZ162" s="47"/>
      <c r="CA162" s="47"/>
      <c r="CB162" s="47"/>
      <c r="CC162" s="47"/>
      <c r="CE162" s="47"/>
    </row>
    <row r="163" spans="1:83" x14ac:dyDescent="0.25">
      <c r="A163">
        <f t="shared" si="149"/>
        <v>24.814814814814817</v>
      </c>
      <c r="B163">
        <v>80</v>
      </c>
      <c r="C163" s="20">
        <f t="shared" si="153"/>
        <v>-0.25925925925925908</v>
      </c>
      <c r="D163" s="19">
        <f t="shared" si="155"/>
        <v>0</v>
      </c>
      <c r="E163" s="19">
        <f t="shared" si="155"/>
        <v>0</v>
      </c>
      <c r="F163" s="19">
        <f t="shared" si="155"/>
        <v>0</v>
      </c>
      <c r="G163" s="19">
        <f t="shared" si="155"/>
        <v>0</v>
      </c>
      <c r="H163" s="19">
        <f t="shared" si="155"/>
        <v>0</v>
      </c>
      <c r="I163" s="19">
        <f t="shared" si="155"/>
        <v>0</v>
      </c>
      <c r="J163" s="19">
        <f t="shared" si="155"/>
        <v>0</v>
      </c>
      <c r="K163" s="19">
        <f t="shared" si="155"/>
        <v>0</v>
      </c>
      <c r="L163" s="19">
        <f t="shared" si="155"/>
        <v>0</v>
      </c>
      <c r="M163" s="19">
        <f t="shared" si="155"/>
        <v>0</v>
      </c>
      <c r="N163" s="19">
        <f t="shared" si="156"/>
        <v>0</v>
      </c>
      <c r="O163" s="19">
        <f t="shared" si="156"/>
        <v>0</v>
      </c>
      <c r="P163" s="19">
        <f t="shared" si="156"/>
        <v>0</v>
      </c>
      <c r="Q163" s="19">
        <f t="shared" si="156"/>
        <v>0</v>
      </c>
      <c r="R163" s="19">
        <f t="shared" si="156"/>
        <v>0</v>
      </c>
      <c r="S163" s="19">
        <f t="shared" si="156"/>
        <v>0</v>
      </c>
      <c r="T163" s="19">
        <f t="shared" si="156"/>
        <v>0</v>
      </c>
      <c r="U163" s="19">
        <f t="shared" si="156"/>
        <v>0</v>
      </c>
      <c r="V163" s="19">
        <f t="shared" si="156"/>
        <v>0</v>
      </c>
      <c r="W163" s="19">
        <f t="shared" si="156"/>
        <v>0</v>
      </c>
      <c r="X163" s="19">
        <f t="shared" si="157"/>
        <v>0</v>
      </c>
      <c r="Y163" s="19">
        <f t="shared" si="157"/>
        <v>0</v>
      </c>
      <c r="Z163" s="19">
        <f t="shared" si="157"/>
        <v>0</v>
      </c>
      <c r="AA163" s="19">
        <f t="shared" si="157"/>
        <v>0</v>
      </c>
      <c r="AB163" s="19">
        <f t="shared" si="157"/>
        <v>0</v>
      </c>
      <c r="AC163" s="19">
        <f t="shared" si="157"/>
        <v>0</v>
      </c>
      <c r="AD163" s="19">
        <f t="shared" si="157"/>
        <v>0</v>
      </c>
      <c r="AE163" s="19">
        <f t="shared" si="157"/>
        <v>0</v>
      </c>
      <c r="AF163" s="19">
        <f t="shared" si="157"/>
        <v>0</v>
      </c>
      <c r="AG163" s="19">
        <f t="shared" si="157"/>
        <v>0</v>
      </c>
      <c r="AH163" s="19">
        <f t="shared" si="158"/>
        <v>0</v>
      </c>
      <c r="AI163" s="19">
        <f t="shared" si="158"/>
        <v>0</v>
      </c>
      <c r="AJ163" s="19">
        <f t="shared" si="158"/>
        <v>0</v>
      </c>
      <c r="AK163" s="19">
        <f t="shared" si="158"/>
        <v>0</v>
      </c>
      <c r="AL163" s="19">
        <f t="shared" si="158"/>
        <v>0</v>
      </c>
      <c r="AM163" s="19">
        <f t="shared" si="158"/>
        <v>0</v>
      </c>
      <c r="AN163" s="19">
        <f t="shared" si="158"/>
        <v>0</v>
      </c>
      <c r="AO163" s="2">
        <f t="shared" si="150"/>
        <v>-0.25925925925925908</v>
      </c>
      <c r="AP163" s="2">
        <f t="shared" si="154"/>
        <v>24.814814814814817</v>
      </c>
      <c r="AQ163" s="240">
        <f t="shared" si="151"/>
        <v>0</v>
      </c>
      <c r="AR163">
        <f>[1]!dic_interpolado(D163:AN163,D$83:AN$83,AQ163)</f>
        <v>0.86599999999999999</v>
      </c>
      <c r="AS163" s="2">
        <f t="shared" si="152"/>
        <v>24.814814814814817</v>
      </c>
      <c r="BY163" s="47"/>
      <c r="BZ163" s="47"/>
      <c r="CA163" s="47"/>
      <c r="CB163" s="47"/>
      <c r="CC163" s="47"/>
      <c r="CE163" s="47"/>
    </row>
    <row r="164" spans="1:83" x14ac:dyDescent="0.25">
      <c r="A164">
        <f t="shared" si="149"/>
        <v>25</v>
      </c>
      <c r="B164">
        <v>81</v>
      </c>
      <c r="C164" s="20">
        <f t="shared" si="153"/>
        <v>-0.25</v>
      </c>
      <c r="D164" s="19">
        <f t="shared" ref="D164:M173" si="159">$H$74+$C164*$G$74+$F$74*D$83+$E$74*D$83*$C164+$C164^2*$D$74+$C$74*D$83^2</f>
        <v>0</v>
      </c>
      <c r="E164" s="19">
        <f t="shared" si="159"/>
        <v>0</v>
      </c>
      <c r="F164" s="19">
        <f t="shared" si="159"/>
        <v>0</v>
      </c>
      <c r="G164" s="19">
        <f t="shared" si="159"/>
        <v>0</v>
      </c>
      <c r="H164" s="19">
        <f t="shared" si="159"/>
        <v>0</v>
      </c>
      <c r="I164" s="19">
        <f t="shared" si="159"/>
        <v>0</v>
      </c>
      <c r="J164" s="19">
        <f t="shared" si="159"/>
        <v>0</v>
      </c>
      <c r="K164" s="19">
        <f t="shared" si="159"/>
        <v>0</v>
      </c>
      <c r="L164" s="19">
        <f t="shared" si="159"/>
        <v>0</v>
      </c>
      <c r="M164" s="19">
        <f t="shared" si="159"/>
        <v>0</v>
      </c>
      <c r="N164" s="19">
        <f t="shared" ref="N164:W173" si="160">$H$74+$C164*$G$74+$F$74*N$83+$E$74*N$83*$C164+$C164^2*$D$74+$C$74*N$83^2</f>
        <v>0</v>
      </c>
      <c r="O164" s="19">
        <f t="shared" si="160"/>
        <v>0</v>
      </c>
      <c r="P164" s="19">
        <f t="shared" si="160"/>
        <v>0</v>
      </c>
      <c r="Q164" s="19">
        <f t="shared" si="160"/>
        <v>0</v>
      </c>
      <c r="R164" s="19">
        <f t="shared" si="160"/>
        <v>0</v>
      </c>
      <c r="S164" s="19">
        <f t="shared" si="160"/>
        <v>0</v>
      </c>
      <c r="T164" s="19">
        <f t="shared" si="160"/>
        <v>0</v>
      </c>
      <c r="U164" s="19">
        <f t="shared" si="160"/>
        <v>0</v>
      </c>
      <c r="V164" s="19">
        <f t="shared" si="160"/>
        <v>0</v>
      </c>
      <c r="W164" s="19">
        <f t="shared" si="160"/>
        <v>0</v>
      </c>
      <c r="X164" s="19">
        <f t="shared" ref="X164:AG173" si="161">$H$74+$C164*$G$74+$F$74*X$83+$E$74*X$83*$C164+$C164^2*$D$74+$C$74*X$83^2</f>
        <v>0</v>
      </c>
      <c r="Y164" s="19">
        <f t="shared" si="161"/>
        <v>0</v>
      </c>
      <c r="Z164" s="19">
        <f t="shared" si="161"/>
        <v>0</v>
      </c>
      <c r="AA164" s="19">
        <f t="shared" si="161"/>
        <v>0</v>
      </c>
      <c r="AB164" s="19">
        <f t="shared" si="161"/>
        <v>0</v>
      </c>
      <c r="AC164" s="19">
        <f t="shared" si="161"/>
        <v>0</v>
      </c>
      <c r="AD164" s="19">
        <f t="shared" si="161"/>
        <v>0</v>
      </c>
      <c r="AE164" s="19">
        <f t="shared" si="161"/>
        <v>0</v>
      </c>
      <c r="AF164" s="19">
        <f t="shared" si="161"/>
        <v>0</v>
      </c>
      <c r="AG164" s="19">
        <f t="shared" si="161"/>
        <v>0</v>
      </c>
      <c r="AH164" s="19">
        <f t="shared" ref="AH164:AN173" si="162">$H$74+$C164*$G$74+$F$74*AH$83+$E$74*AH$83*$C164+$C164^2*$D$74+$C$74*AH$83^2</f>
        <v>0</v>
      </c>
      <c r="AI164" s="19">
        <f t="shared" si="162"/>
        <v>0</v>
      </c>
      <c r="AJ164" s="19">
        <f t="shared" si="162"/>
        <v>0</v>
      </c>
      <c r="AK164" s="19">
        <f t="shared" si="162"/>
        <v>0</v>
      </c>
      <c r="AL164" s="19">
        <f t="shared" si="162"/>
        <v>0</v>
      </c>
      <c r="AM164" s="19">
        <f t="shared" si="162"/>
        <v>0</v>
      </c>
      <c r="AN164" s="19">
        <f t="shared" si="162"/>
        <v>0</v>
      </c>
      <c r="AO164" s="2">
        <f t="shared" si="150"/>
        <v>-0.25</v>
      </c>
      <c r="AP164" s="2">
        <f t="shared" si="154"/>
        <v>25</v>
      </c>
      <c r="AQ164" s="240">
        <f t="shared" si="151"/>
        <v>0</v>
      </c>
      <c r="AR164">
        <f>[1]!dic_interpolado(D164:AN164,D$83:AN$83,AQ164)</f>
        <v>0.86599999999999999</v>
      </c>
      <c r="AS164" s="2">
        <f t="shared" si="152"/>
        <v>25</v>
      </c>
      <c r="BY164" s="47"/>
      <c r="BZ164" s="47"/>
      <c r="CA164" s="47"/>
      <c r="CB164" s="47"/>
      <c r="CC164" s="47"/>
      <c r="CE164" s="47"/>
    </row>
    <row r="165" spans="1:83" x14ac:dyDescent="0.25">
      <c r="A165">
        <f t="shared" si="149"/>
        <v>25.185185185185187</v>
      </c>
      <c r="B165">
        <v>82</v>
      </c>
      <c r="C165" s="20">
        <f t="shared" si="153"/>
        <v>-0.2407407407407407</v>
      </c>
      <c r="D165" s="19">
        <f t="shared" si="159"/>
        <v>0</v>
      </c>
      <c r="E165" s="19">
        <f t="shared" si="159"/>
        <v>0</v>
      </c>
      <c r="F165" s="19">
        <f t="shared" si="159"/>
        <v>0</v>
      </c>
      <c r="G165" s="19">
        <f t="shared" si="159"/>
        <v>0</v>
      </c>
      <c r="H165" s="19">
        <f t="shared" si="159"/>
        <v>0</v>
      </c>
      <c r="I165" s="19">
        <f t="shared" si="159"/>
        <v>0</v>
      </c>
      <c r="J165" s="19">
        <f t="shared" si="159"/>
        <v>0</v>
      </c>
      <c r="K165" s="19">
        <f t="shared" si="159"/>
        <v>0</v>
      </c>
      <c r="L165" s="19">
        <f t="shared" si="159"/>
        <v>0</v>
      </c>
      <c r="M165" s="19">
        <f t="shared" si="159"/>
        <v>0</v>
      </c>
      <c r="N165" s="19">
        <f t="shared" si="160"/>
        <v>0</v>
      </c>
      <c r="O165" s="19">
        <f t="shared" si="160"/>
        <v>0</v>
      </c>
      <c r="P165" s="19">
        <f t="shared" si="160"/>
        <v>0</v>
      </c>
      <c r="Q165" s="19">
        <f t="shared" si="160"/>
        <v>0</v>
      </c>
      <c r="R165" s="19">
        <f t="shared" si="160"/>
        <v>0</v>
      </c>
      <c r="S165" s="19">
        <f t="shared" si="160"/>
        <v>0</v>
      </c>
      <c r="T165" s="19">
        <f t="shared" si="160"/>
        <v>0</v>
      </c>
      <c r="U165" s="19">
        <f t="shared" si="160"/>
        <v>0</v>
      </c>
      <c r="V165" s="19">
        <f t="shared" si="160"/>
        <v>0</v>
      </c>
      <c r="W165" s="19">
        <f t="shared" si="160"/>
        <v>0</v>
      </c>
      <c r="X165" s="19">
        <f t="shared" si="161"/>
        <v>0</v>
      </c>
      <c r="Y165" s="19">
        <f t="shared" si="161"/>
        <v>0</v>
      </c>
      <c r="Z165" s="19">
        <f t="shared" si="161"/>
        <v>0</v>
      </c>
      <c r="AA165" s="19">
        <f t="shared" si="161"/>
        <v>0</v>
      </c>
      <c r="AB165" s="19">
        <f t="shared" si="161"/>
        <v>0</v>
      </c>
      <c r="AC165" s="19">
        <f t="shared" si="161"/>
        <v>0</v>
      </c>
      <c r="AD165" s="19">
        <f t="shared" si="161"/>
        <v>0</v>
      </c>
      <c r="AE165" s="19">
        <f t="shared" si="161"/>
        <v>0</v>
      </c>
      <c r="AF165" s="19">
        <f t="shared" si="161"/>
        <v>0</v>
      </c>
      <c r="AG165" s="19">
        <f t="shared" si="161"/>
        <v>0</v>
      </c>
      <c r="AH165" s="19">
        <f t="shared" si="162"/>
        <v>0</v>
      </c>
      <c r="AI165" s="19">
        <f t="shared" si="162"/>
        <v>0</v>
      </c>
      <c r="AJ165" s="19">
        <f t="shared" si="162"/>
        <v>0</v>
      </c>
      <c r="AK165" s="19">
        <f t="shared" si="162"/>
        <v>0</v>
      </c>
      <c r="AL165" s="19">
        <f t="shared" si="162"/>
        <v>0</v>
      </c>
      <c r="AM165" s="19">
        <f t="shared" si="162"/>
        <v>0</v>
      </c>
      <c r="AN165" s="19">
        <f t="shared" si="162"/>
        <v>0</v>
      </c>
      <c r="AO165" s="2">
        <f t="shared" si="150"/>
        <v>-0.2407407407407407</v>
      </c>
      <c r="AP165" s="2">
        <f t="shared" si="154"/>
        <v>25.185185185185187</v>
      </c>
      <c r="AQ165" s="240">
        <f t="shared" si="151"/>
        <v>0</v>
      </c>
      <c r="AR165">
        <f>[1]!dic_interpolado(D165:AN165,D$83:AN$83,AQ165)</f>
        <v>0.86599999999999999</v>
      </c>
      <c r="AS165" s="2">
        <f t="shared" si="152"/>
        <v>25.185185185185187</v>
      </c>
      <c r="BY165" s="47"/>
      <c r="BZ165" s="47"/>
      <c r="CA165" s="47"/>
      <c r="CB165" s="47"/>
      <c r="CC165" s="47"/>
      <c r="CE165" s="47"/>
    </row>
    <row r="166" spans="1:83" x14ac:dyDescent="0.25">
      <c r="A166">
        <f t="shared" si="149"/>
        <v>25.370370370370374</v>
      </c>
      <c r="B166">
        <v>83</v>
      </c>
      <c r="C166" s="20">
        <f t="shared" si="153"/>
        <v>-0.2314814814814814</v>
      </c>
      <c r="D166" s="19">
        <f t="shared" si="159"/>
        <v>0</v>
      </c>
      <c r="E166" s="19">
        <f t="shared" si="159"/>
        <v>0</v>
      </c>
      <c r="F166" s="19">
        <f t="shared" si="159"/>
        <v>0</v>
      </c>
      <c r="G166" s="19">
        <f t="shared" si="159"/>
        <v>0</v>
      </c>
      <c r="H166" s="19">
        <f t="shared" si="159"/>
        <v>0</v>
      </c>
      <c r="I166" s="19">
        <f t="shared" si="159"/>
        <v>0</v>
      </c>
      <c r="J166" s="19">
        <f t="shared" si="159"/>
        <v>0</v>
      </c>
      <c r="K166" s="19">
        <f t="shared" si="159"/>
        <v>0</v>
      </c>
      <c r="L166" s="19">
        <f t="shared" si="159"/>
        <v>0</v>
      </c>
      <c r="M166" s="19">
        <f t="shared" si="159"/>
        <v>0</v>
      </c>
      <c r="N166" s="19">
        <f t="shared" si="160"/>
        <v>0</v>
      </c>
      <c r="O166" s="19">
        <f t="shared" si="160"/>
        <v>0</v>
      </c>
      <c r="P166" s="19">
        <f t="shared" si="160"/>
        <v>0</v>
      </c>
      <c r="Q166" s="19">
        <f t="shared" si="160"/>
        <v>0</v>
      </c>
      <c r="R166" s="19">
        <f t="shared" si="160"/>
        <v>0</v>
      </c>
      <c r="S166" s="19">
        <f t="shared" si="160"/>
        <v>0</v>
      </c>
      <c r="T166" s="19">
        <f t="shared" si="160"/>
        <v>0</v>
      </c>
      <c r="U166" s="19">
        <f t="shared" si="160"/>
        <v>0</v>
      </c>
      <c r="V166" s="19">
        <f t="shared" si="160"/>
        <v>0</v>
      </c>
      <c r="W166" s="19">
        <f t="shared" si="160"/>
        <v>0</v>
      </c>
      <c r="X166" s="19">
        <f t="shared" si="161"/>
        <v>0</v>
      </c>
      <c r="Y166" s="19">
        <f t="shared" si="161"/>
        <v>0</v>
      </c>
      <c r="Z166" s="19">
        <f t="shared" si="161"/>
        <v>0</v>
      </c>
      <c r="AA166" s="19">
        <f t="shared" si="161"/>
        <v>0</v>
      </c>
      <c r="AB166" s="19">
        <f t="shared" si="161"/>
        <v>0</v>
      </c>
      <c r="AC166" s="19">
        <f t="shared" si="161"/>
        <v>0</v>
      </c>
      <c r="AD166" s="19">
        <f t="shared" si="161"/>
        <v>0</v>
      </c>
      <c r="AE166" s="19">
        <f t="shared" si="161"/>
        <v>0</v>
      </c>
      <c r="AF166" s="19">
        <f t="shared" si="161"/>
        <v>0</v>
      </c>
      <c r="AG166" s="19">
        <f t="shared" si="161"/>
        <v>0</v>
      </c>
      <c r="AH166" s="19">
        <f t="shared" si="162"/>
        <v>0</v>
      </c>
      <c r="AI166" s="19">
        <f t="shared" si="162"/>
        <v>0</v>
      </c>
      <c r="AJ166" s="19">
        <f t="shared" si="162"/>
        <v>0</v>
      </c>
      <c r="AK166" s="19">
        <f t="shared" si="162"/>
        <v>0</v>
      </c>
      <c r="AL166" s="19">
        <f t="shared" si="162"/>
        <v>0</v>
      </c>
      <c r="AM166" s="19">
        <f t="shared" si="162"/>
        <v>0</v>
      </c>
      <c r="AN166" s="19">
        <f t="shared" si="162"/>
        <v>0</v>
      </c>
      <c r="AO166" s="2">
        <f t="shared" si="150"/>
        <v>-0.2314814814814814</v>
      </c>
      <c r="AP166" s="2">
        <f t="shared" si="154"/>
        <v>25.370370370370374</v>
      </c>
      <c r="AQ166" s="240">
        <f t="shared" si="151"/>
        <v>0</v>
      </c>
      <c r="AR166">
        <f>[1]!dic_interpolado(D166:AN166,D$83:AN$83,AQ166)</f>
        <v>0.86599999999999999</v>
      </c>
      <c r="AS166" s="2">
        <f t="shared" si="152"/>
        <v>25.370370370370374</v>
      </c>
      <c r="BY166" s="47"/>
      <c r="BZ166" s="47"/>
      <c r="CA166" s="47"/>
      <c r="CB166" s="47"/>
      <c r="CC166" s="47"/>
      <c r="CE166" s="47"/>
    </row>
    <row r="167" spans="1:83" x14ac:dyDescent="0.25">
      <c r="A167">
        <f t="shared" si="149"/>
        <v>25.555555555555557</v>
      </c>
      <c r="B167">
        <v>84</v>
      </c>
      <c r="C167" s="20">
        <f t="shared" si="153"/>
        <v>-0.2222222222222221</v>
      </c>
      <c r="D167" s="19">
        <f t="shared" si="159"/>
        <v>0</v>
      </c>
      <c r="E167" s="19">
        <f t="shared" si="159"/>
        <v>0</v>
      </c>
      <c r="F167" s="19">
        <f t="shared" si="159"/>
        <v>0</v>
      </c>
      <c r="G167" s="19">
        <f t="shared" si="159"/>
        <v>0</v>
      </c>
      <c r="H167" s="19">
        <f t="shared" si="159"/>
        <v>0</v>
      </c>
      <c r="I167" s="19">
        <f t="shared" si="159"/>
        <v>0</v>
      </c>
      <c r="J167" s="19">
        <f t="shared" si="159"/>
        <v>0</v>
      </c>
      <c r="K167" s="19">
        <f t="shared" si="159"/>
        <v>0</v>
      </c>
      <c r="L167" s="19">
        <f t="shared" si="159"/>
        <v>0</v>
      </c>
      <c r="M167" s="19">
        <f t="shared" si="159"/>
        <v>0</v>
      </c>
      <c r="N167" s="19">
        <f t="shared" si="160"/>
        <v>0</v>
      </c>
      <c r="O167" s="19">
        <f t="shared" si="160"/>
        <v>0</v>
      </c>
      <c r="P167" s="19">
        <f t="shared" si="160"/>
        <v>0</v>
      </c>
      <c r="Q167" s="19">
        <f t="shared" si="160"/>
        <v>0</v>
      </c>
      <c r="R167" s="19">
        <f t="shared" si="160"/>
        <v>0</v>
      </c>
      <c r="S167" s="19">
        <f t="shared" si="160"/>
        <v>0</v>
      </c>
      <c r="T167" s="19">
        <f t="shared" si="160"/>
        <v>0</v>
      </c>
      <c r="U167" s="19">
        <f t="shared" si="160"/>
        <v>0</v>
      </c>
      <c r="V167" s="19">
        <f t="shared" si="160"/>
        <v>0</v>
      </c>
      <c r="W167" s="19">
        <f t="shared" si="160"/>
        <v>0</v>
      </c>
      <c r="X167" s="19">
        <f t="shared" si="161"/>
        <v>0</v>
      </c>
      <c r="Y167" s="19">
        <f t="shared" si="161"/>
        <v>0</v>
      </c>
      <c r="Z167" s="19">
        <f t="shared" si="161"/>
        <v>0</v>
      </c>
      <c r="AA167" s="19">
        <f t="shared" si="161"/>
        <v>0</v>
      </c>
      <c r="AB167" s="19">
        <f t="shared" si="161"/>
        <v>0</v>
      </c>
      <c r="AC167" s="19">
        <f t="shared" si="161"/>
        <v>0</v>
      </c>
      <c r="AD167" s="19">
        <f t="shared" si="161"/>
        <v>0</v>
      </c>
      <c r="AE167" s="19">
        <f t="shared" si="161"/>
        <v>0</v>
      </c>
      <c r="AF167" s="19">
        <f t="shared" si="161"/>
        <v>0</v>
      </c>
      <c r="AG167" s="19">
        <f t="shared" si="161"/>
        <v>0</v>
      </c>
      <c r="AH167" s="19">
        <f t="shared" si="162"/>
        <v>0</v>
      </c>
      <c r="AI167" s="19">
        <f t="shared" si="162"/>
        <v>0</v>
      </c>
      <c r="AJ167" s="19">
        <f t="shared" si="162"/>
        <v>0</v>
      </c>
      <c r="AK167" s="19">
        <f t="shared" si="162"/>
        <v>0</v>
      </c>
      <c r="AL167" s="19">
        <f t="shared" si="162"/>
        <v>0</v>
      </c>
      <c r="AM167" s="19">
        <f t="shared" si="162"/>
        <v>0</v>
      </c>
      <c r="AN167" s="19">
        <f t="shared" si="162"/>
        <v>0</v>
      </c>
      <c r="AO167" s="2">
        <f t="shared" si="150"/>
        <v>-0.2222222222222221</v>
      </c>
      <c r="AP167" s="2">
        <f t="shared" si="154"/>
        <v>25.555555555555557</v>
      </c>
      <c r="AQ167" s="240">
        <f t="shared" si="151"/>
        <v>0</v>
      </c>
      <c r="AR167">
        <f>[1]!dic_interpolado(D167:AN167,D$83:AN$83,AQ167)</f>
        <v>0.86599999999999999</v>
      </c>
      <c r="AS167" s="2">
        <f t="shared" si="152"/>
        <v>25.555555555555557</v>
      </c>
      <c r="BY167" s="47"/>
      <c r="BZ167" s="47"/>
      <c r="CA167" s="47"/>
      <c r="CB167" s="47"/>
      <c r="CC167" s="47"/>
      <c r="CE167" s="47"/>
    </row>
    <row r="168" spans="1:83" x14ac:dyDescent="0.25">
      <c r="A168">
        <f t="shared" si="149"/>
        <v>25.740740740740744</v>
      </c>
      <c r="B168">
        <v>85</v>
      </c>
      <c r="C168" s="20">
        <f t="shared" si="153"/>
        <v>-0.2129629629629628</v>
      </c>
      <c r="D168" s="19">
        <f t="shared" si="159"/>
        <v>0</v>
      </c>
      <c r="E168" s="19">
        <f t="shared" si="159"/>
        <v>0</v>
      </c>
      <c r="F168" s="19">
        <f t="shared" si="159"/>
        <v>0</v>
      </c>
      <c r="G168" s="19">
        <f t="shared" si="159"/>
        <v>0</v>
      </c>
      <c r="H168" s="19">
        <f t="shared" si="159"/>
        <v>0</v>
      </c>
      <c r="I168" s="19">
        <f t="shared" si="159"/>
        <v>0</v>
      </c>
      <c r="J168" s="19">
        <f t="shared" si="159"/>
        <v>0</v>
      </c>
      <c r="K168" s="19">
        <f t="shared" si="159"/>
        <v>0</v>
      </c>
      <c r="L168" s="19">
        <f t="shared" si="159"/>
        <v>0</v>
      </c>
      <c r="M168" s="19">
        <f t="shared" si="159"/>
        <v>0</v>
      </c>
      <c r="N168" s="19">
        <f t="shared" si="160"/>
        <v>0</v>
      </c>
      <c r="O168" s="19">
        <f t="shared" si="160"/>
        <v>0</v>
      </c>
      <c r="P168" s="19">
        <f t="shared" si="160"/>
        <v>0</v>
      </c>
      <c r="Q168" s="19">
        <f t="shared" si="160"/>
        <v>0</v>
      </c>
      <c r="R168" s="19">
        <f t="shared" si="160"/>
        <v>0</v>
      </c>
      <c r="S168" s="19">
        <f t="shared" si="160"/>
        <v>0</v>
      </c>
      <c r="T168" s="19">
        <f t="shared" si="160"/>
        <v>0</v>
      </c>
      <c r="U168" s="19">
        <f t="shared" si="160"/>
        <v>0</v>
      </c>
      <c r="V168" s="19">
        <f t="shared" si="160"/>
        <v>0</v>
      </c>
      <c r="W168" s="19">
        <f t="shared" si="160"/>
        <v>0</v>
      </c>
      <c r="X168" s="19">
        <f t="shared" si="161"/>
        <v>0</v>
      </c>
      <c r="Y168" s="19">
        <f t="shared" si="161"/>
        <v>0</v>
      </c>
      <c r="Z168" s="19">
        <f t="shared" si="161"/>
        <v>0</v>
      </c>
      <c r="AA168" s="19">
        <f t="shared" si="161"/>
        <v>0</v>
      </c>
      <c r="AB168" s="19">
        <f t="shared" si="161"/>
        <v>0</v>
      </c>
      <c r="AC168" s="19">
        <f t="shared" si="161"/>
        <v>0</v>
      </c>
      <c r="AD168" s="19">
        <f t="shared" si="161"/>
        <v>0</v>
      </c>
      <c r="AE168" s="19">
        <f t="shared" si="161"/>
        <v>0</v>
      </c>
      <c r="AF168" s="19">
        <f t="shared" si="161"/>
        <v>0</v>
      </c>
      <c r="AG168" s="19">
        <f t="shared" si="161"/>
        <v>0</v>
      </c>
      <c r="AH168" s="19">
        <f t="shared" si="162"/>
        <v>0</v>
      </c>
      <c r="AI168" s="19">
        <f t="shared" si="162"/>
        <v>0</v>
      </c>
      <c r="AJ168" s="19">
        <f t="shared" si="162"/>
        <v>0</v>
      </c>
      <c r="AK168" s="19">
        <f t="shared" si="162"/>
        <v>0</v>
      </c>
      <c r="AL168" s="19">
        <f t="shared" si="162"/>
        <v>0</v>
      </c>
      <c r="AM168" s="19">
        <f t="shared" si="162"/>
        <v>0</v>
      </c>
      <c r="AN168" s="19">
        <f t="shared" si="162"/>
        <v>0</v>
      </c>
      <c r="AO168" s="2">
        <f t="shared" si="150"/>
        <v>-0.2129629629629628</v>
      </c>
      <c r="AP168" s="2">
        <f t="shared" si="154"/>
        <v>25.740740740740744</v>
      </c>
      <c r="AQ168" s="240">
        <f t="shared" si="151"/>
        <v>0</v>
      </c>
      <c r="AR168">
        <f>[1]!dic_interpolado(D168:AN168,D$83:AN$83,AQ168)</f>
        <v>0.86599999999999999</v>
      </c>
      <c r="AS168" s="2">
        <f t="shared" si="152"/>
        <v>25.740740740740744</v>
      </c>
      <c r="BY168" s="47"/>
      <c r="BZ168" s="47"/>
      <c r="CA168" s="47"/>
      <c r="CB168" s="47"/>
      <c r="CC168" s="47"/>
      <c r="CE168" s="47"/>
    </row>
    <row r="169" spans="1:83" x14ac:dyDescent="0.25">
      <c r="A169">
        <f t="shared" si="149"/>
        <v>25.925925925925924</v>
      </c>
      <c r="B169">
        <v>86</v>
      </c>
      <c r="C169" s="20">
        <f t="shared" si="153"/>
        <v>-0.20370370370370372</v>
      </c>
      <c r="D169" s="19">
        <f t="shared" si="159"/>
        <v>0</v>
      </c>
      <c r="E169" s="19">
        <f t="shared" si="159"/>
        <v>0</v>
      </c>
      <c r="F169" s="19">
        <f t="shared" si="159"/>
        <v>0</v>
      </c>
      <c r="G169" s="19">
        <f t="shared" si="159"/>
        <v>0</v>
      </c>
      <c r="H169" s="19">
        <f t="shared" si="159"/>
        <v>0</v>
      </c>
      <c r="I169" s="19">
        <f t="shared" si="159"/>
        <v>0</v>
      </c>
      <c r="J169" s="19">
        <f t="shared" si="159"/>
        <v>0</v>
      </c>
      <c r="K169" s="19">
        <f t="shared" si="159"/>
        <v>0</v>
      </c>
      <c r="L169" s="19">
        <f t="shared" si="159"/>
        <v>0</v>
      </c>
      <c r="M169" s="19">
        <f t="shared" si="159"/>
        <v>0</v>
      </c>
      <c r="N169" s="19">
        <f t="shared" si="160"/>
        <v>0</v>
      </c>
      <c r="O169" s="19">
        <f t="shared" si="160"/>
        <v>0</v>
      </c>
      <c r="P169" s="19">
        <f t="shared" si="160"/>
        <v>0</v>
      </c>
      <c r="Q169" s="19">
        <f t="shared" si="160"/>
        <v>0</v>
      </c>
      <c r="R169" s="19">
        <f t="shared" si="160"/>
        <v>0</v>
      </c>
      <c r="S169" s="19">
        <f t="shared" si="160"/>
        <v>0</v>
      </c>
      <c r="T169" s="19">
        <f t="shared" si="160"/>
        <v>0</v>
      </c>
      <c r="U169" s="19">
        <f t="shared" si="160"/>
        <v>0</v>
      </c>
      <c r="V169" s="19">
        <f t="shared" si="160"/>
        <v>0</v>
      </c>
      <c r="W169" s="19">
        <f t="shared" si="160"/>
        <v>0</v>
      </c>
      <c r="X169" s="19">
        <f t="shared" si="161"/>
        <v>0</v>
      </c>
      <c r="Y169" s="19">
        <f t="shared" si="161"/>
        <v>0</v>
      </c>
      <c r="Z169" s="19">
        <f t="shared" si="161"/>
        <v>0</v>
      </c>
      <c r="AA169" s="19">
        <f t="shared" si="161"/>
        <v>0</v>
      </c>
      <c r="AB169" s="19">
        <f t="shared" si="161"/>
        <v>0</v>
      </c>
      <c r="AC169" s="19">
        <f t="shared" si="161"/>
        <v>0</v>
      </c>
      <c r="AD169" s="19">
        <f t="shared" si="161"/>
        <v>0</v>
      </c>
      <c r="AE169" s="19">
        <f t="shared" si="161"/>
        <v>0</v>
      </c>
      <c r="AF169" s="19">
        <f t="shared" si="161"/>
        <v>0</v>
      </c>
      <c r="AG169" s="19">
        <f t="shared" si="161"/>
        <v>0</v>
      </c>
      <c r="AH169" s="19">
        <f t="shared" si="162"/>
        <v>0</v>
      </c>
      <c r="AI169" s="19">
        <f t="shared" si="162"/>
        <v>0</v>
      </c>
      <c r="AJ169" s="19">
        <f t="shared" si="162"/>
        <v>0</v>
      </c>
      <c r="AK169" s="19">
        <f t="shared" si="162"/>
        <v>0</v>
      </c>
      <c r="AL169" s="19">
        <f t="shared" si="162"/>
        <v>0</v>
      </c>
      <c r="AM169" s="19">
        <f t="shared" si="162"/>
        <v>0</v>
      </c>
      <c r="AN169" s="19">
        <f t="shared" si="162"/>
        <v>0</v>
      </c>
      <c r="AO169" s="2">
        <f t="shared" si="150"/>
        <v>-0.20370370370370372</v>
      </c>
      <c r="AP169" s="2">
        <f t="shared" si="154"/>
        <v>25.925925925925924</v>
      </c>
      <c r="AQ169" s="240">
        <f t="shared" si="151"/>
        <v>0</v>
      </c>
      <c r="AR169">
        <f>[1]!dic_interpolado(D169:AN169,D$83:AN$83,AQ169)</f>
        <v>0.86599999999999999</v>
      </c>
      <c r="AS169" s="2">
        <f t="shared" si="152"/>
        <v>25.925925925925924</v>
      </c>
      <c r="BY169" s="47"/>
      <c r="BZ169" s="47"/>
      <c r="CA169" s="47"/>
      <c r="CB169" s="47"/>
      <c r="CC169" s="47"/>
      <c r="CE169" s="47"/>
    </row>
    <row r="170" spans="1:83" x14ac:dyDescent="0.25">
      <c r="A170">
        <f t="shared" si="149"/>
        <v>26.111111111111111</v>
      </c>
      <c r="B170">
        <v>87</v>
      </c>
      <c r="C170" s="20">
        <f t="shared" si="153"/>
        <v>-0.19444444444444442</v>
      </c>
      <c r="D170" s="19">
        <f t="shared" si="159"/>
        <v>0</v>
      </c>
      <c r="E170" s="19">
        <f t="shared" si="159"/>
        <v>0</v>
      </c>
      <c r="F170" s="19">
        <f t="shared" si="159"/>
        <v>0</v>
      </c>
      <c r="G170" s="19">
        <f t="shared" si="159"/>
        <v>0</v>
      </c>
      <c r="H170" s="19">
        <f t="shared" si="159"/>
        <v>0</v>
      </c>
      <c r="I170" s="19">
        <f t="shared" si="159"/>
        <v>0</v>
      </c>
      <c r="J170" s="19">
        <f t="shared" si="159"/>
        <v>0</v>
      </c>
      <c r="K170" s="19">
        <f t="shared" si="159"/>
        <v>0</v>
      </c>
      <c r="L170" s="19">
        <f t="shared" si="159"/>
        <v>0</v>
      </c>
      <c r="M170" s="19">
        <f t="shared" si="159"/>
        <v>0</v>
      </c>
      <c r="N170" s="19">
        <f t="shared" si="160"/>
        <v>0</v>
      </c>
      <c r="O170" s="19">
        <f t="shared" si="160"/>
        <v>0</v>
      </c>
      <c r="P170" s="19">
        <f t="shared" si="160"/>
        <v>0</v>
      </c>
      <c r="Q170" s="19">
        <f t="shared" si="160"/>
        <v>0</v>
      </c>
      <c r="R170" s="19">
        <f t="shared" si="160"/>
        <v>0</v>
      </c>
      <c r="S170" s="19">
        <f t="shared" si="160"/>
        <v>0</v>
      </c>
      <c r="T170" s="19">
        <f t="shared" si="160"/>
        <v>0</v>
      </c>
      <c r="U170" s="19">
        <f t="shared" si="160"/>
        <v>0</v>
      </c>
      <c r="V170" s="19">
        <f t="shared" si="160"/>
        <v>0</v>
      </c>
      <c r="W170" s="19">
        <f t="shared" si="160"/>
        <v>0</v>
      </c>
      <c r="X170" s="19">
        <f t="shared" si="161"/>
        <v>0</v>
      </c>
      <c r="Y170" s="19">
        <f t="shared" si="161"/>
        <v>0</v>
      </c>
      <c r="Z170" s="19">
        <f t="shared" si="161"/>
        <v>0</v>
      </c>
      <c r="AA170" s="19">
        <f t="shared" si="161"/>
        <v>0</v>
      </c>
      <c r="AB170" s="19">
        <f t="shared" si="161"/>
        <v>0</v>
      </c>
      <c r="AC170" s="19">
        <f t="shared" si="161"/>
        <v>0</v>
      </c>
      <c r="AD170" s="19">
        <f t="shared" si="161"/>
        <v>0</v>
      </c>
      <c r="AE170" s="19">
        <f t="shared" si="161"/>
        <v>0</v>
      </c>
      <c r="AF170" s="19">
        <f t="shared" si="161"/>
        <v>0</v>
      </c>
      <c r="AG170" s="19">
        <f t="shared" si="161"/>
        <v>0</v>
      </c>
      <c r="AH170" s="19">
        <f t="shared" si="162"/>
        <v>0</v>
      </c>
      <c r="AI170" s="19">
        <f t="shared" si="162"/>
        <v>0</v>
      </c>
      <c r="AJ170" s="19">
        <f t="shared" si="162"/>
        <v>0</v>
      </c>
      <c r="AK170" s="19">
        <f t="shared" si="162"/>
        <v>0</v>
      </c>
      <c r="AL170" s="19">
        <f t="shared" si="162"/>
        <v>0</v>
      </c>
      <c r="AM170" s="19">
        <f t="shared" si="162"/>
        <v>0</v>
      </c>
      <c r="AN170" s="19">
        <f t="shared" si="162"/>
        <v>0</v>
      </c>
      <c r="AO170" s="2">
        <f t="shared" si="150"/>
        <v>-0.19444444444444442</v>
      </c>
      <c r="AP170" s="2">
        <f t="shared" si="154"/>
        <v>26.111111111111111</v>
      </c>
      <c r="AQ170" s="240">
        <f t="shared" si="151"/>
        <v>0</v>
      </c>
      <c r="AR170">
        <f>[1]!dic_interpolado(D170:AN170,D$83:AN$83,AQ170)</f>
        <v>0.86599999999999999</v>
      </c>
      <c r="AS170" s="2">
        <f t="shared" si="152"/>
        <v>26.111111111111111</v>
      </c>
      <c r="BY170" s="47"/>
      <c r="BZ170" s="47"/>
      <c r="CA170" s="47"/>
      <c r="CB170" s="47"/>
      <c r="CC170" s="47"/>
      <c r="CE170" s="47"/>
    </row>
    <row r="171" spans="1:83" x14ac:dyDescent="0.25">
      <c r="A171">
        <f t="shared" si="149"/>
        <v>26.296296296296298</v>
      </c>
      <c r="B171">
        <v>88</v>
      </c>
      <c r="C171" s="20">
        <f t="shared" si="153"/>
        <v>-0.18518518518518512</v>
      </c>
      <c r="D171" s="19">
        <f t="shared" si="159"/>
        <v>0</v>
      </c>
      <c r="E171" s="19">
        <f t="shared" si="159"/>
        <v>0</v>
      </c>
      <c r="F171" s="19">
        <f t="shared" si="159"/>
        <v>0</v>
      </c>
      <c r="G171" s="19">
        <f t="shared" si="159"/>
        <v>0</v>
      </c>
      <c r="H171" s="19">
        <f t="shared" si="159"/>
        <v>0</v>
      </c>
      <c r="I171" s="19">
        <f t="shared" si="159"/>
        <v>0</v>
      </c>
      <c r="J171" s="19">
        <f t="shared" si="159"/>
        <v>0</v>
      </c>
      <c r="K171" s="19">
        <f t="shared" si="159"/>
        <v>0</v>
      </c>
      <c r="L171" s="19">
        <f t="shared" si="159"/>
        <v>0</v>
      </c>
      <c r="M171" s="19">
        <f t="shared" si="159"/>
        <v>0</v>
      </c>
      <c r="N171" s="19">
        <f t="shared" si="160"/>
        <v>0</v>
      </c>
      <c r="O171" s="19">
        <f t="shared" si="160"/>
        <v>0</v>
      </c>
      <c r="P171" s="19">
        <f t="shared" si="160"/>
        <v>0</v>
      </c>
      <c r="Q171" s="19">
        <f t="shared" si="160"/>
        <v>0</v>
      </c>
      <c r="R171" s="19">
        <f t="shared" si="160"/>
        <v>0</v>
      </c>
      <c r="S171" s="19">
        <f t="shared" si="160"/>
        <v>0</v>
      </c>
      <c r="T171" s="19">
        <f t="shared" si="160"/>
        <v>0</v>
      </c>
      <c r="U171" s="19">
        <f t="shared" si="160"/>
        <v>0</v>
      </c>
      <c r="V171" s="19">
        <f t="shared" si="160"/>
        <v>0</v>
      </c>
      <c r="W171" s="19">
        <f t="shared" si="160"/>
        <v>0</v>
      </c>
      <c r="X171" s="19">
        <f t="shared" si="161"/>
        <v>0</v>
      </c>
      <c r="Y171" s="19">
        <f t="shared" si="161"/>
        <v>0</v>
      </c>
      <c r="Z171" s="19">
        <f t="shared" si="161"/>
        <v>0</v>
      </c>
      <c r="AA171" s="19">
        <f t="shared" si="161"/>
        <v>0</v>
      </c>
      <c r="AB171" s="19">
        <f t="shared" si="161"/>
        <v>0</v>
      </c>
      <c r="AC171" s="19">
        <f t="shared" si="161"/>
        <v>0</v>
      </c>
      <c r="AD171" s="19">
        <f t="shared" si="161"/>
        <v>0</v>
      </c>
      <c r="AE171" s="19">
        <f t="shared" si="161"/>
        <v>0</v>
      </c>
      <c r="AF171" s="19">
        <f t="shared" si="161"/>
        <v>0</v>
      </c>
      <c r="AG171" s="19">
        <f t="shared" si="161"/>
        <v>0</v>
      </c>
      <c r="AH171" s="19">
        <f t="shared" si="162"/>
        <v>0</v>
      </c>
      <c r="AI171" s="19">
        <f t="shared" si="162"/>
        <v>0</v>
      </c>
      <c r="AJ171" s="19">
        <f t="shared" si="162"/>
        <v>0</v>
      </c>
      <c r="AK171" s="19">
        <f t="shared" si="162"/>
        <v>0</v>
      </c>
      <c r="AL171" s="19">
        <f t="shared" si="162"/>
        <v>0</v>
      </c>
      <c r="AM171" s="19">
        <f t="shared" si="162"/>
        <v>0</v>
      </c>
      <c r="AN171" s="19">
        <f t="shared" si="162"/>
        <v>0</v>
      </c>
      <c r="AO171" s="2">
        <f t="shared" si="150"/>
        <v>-0.18518518518518512</v>
      </c>
      <c r="AP171" s="2">
        <f t="shared" si="154"/>
        <v>26.296296296296298</v>
      </c>
      <c r="AQ171" s="240">
        <f t="shared" si="151"/>
        <v>0</v>
      </c>
      <c r="AR171">
        <f>[1]!dic_interpolado(D171:AN171,D$83:AN$83,AQ171)</f>
        <v>0.86599999999999999</v>
      </c>
      <c r="AS171" s="2">
        <f t="shared" si="152"/>
        <v>26.296296296296298</v>
      </c>
      <c r="BY171" s="47"/>
      <c r="BZ171" s="47"/>
      <c r="CA171" s="47"/>
      <c r="CB171" s="47"/>
      <c r="CC171" s="47"/>
      <c r="CE171" s="47"/>
    </row>
    <row r="172" spans="1:83" x14ac:dyDescent="0.25">
      <c r="A172">
        <f t="shared" si="149"/>
        <v>26.481481481481485</v>
      </c>
      <c r="B172">
        <v>89</v>
      </c>
      <c r="C172" s="20">
        <f t="shared" si="153"/>
        <v>-0.17592592592592582</v>
      </c>
      <c r="D172" s="19">
        <f t="shared" si="159"/>
        <v>0</v>
      </c>
      <c r="E172" s="19">
        <f t="shared" si="159"/>
        <v>0</v>
      </c>
      <c r="F172" s="19">
        <f t="shared" si="159"/>
        <v>0</v>
      </c>
      <c r="G172" s="19">
        <f t="shared" si="159"/>
        <v>0</v>
      </c>
      <c r="H172" s="19">
        <f t="shared" si="159"/>
        <v>0</v>
      </c>
      <c r="I172" s="19">
        <f t="shared" si="159"/>
        <v>0</v>
      </c>
      <c r="J172" s="19">
        <f t="shared" si="159"/>
        <v>0</v>
      </c>
      <c r="K172" s="19">
        <f t="shared" si="159"/>
        <v>0</v>
      </c>
      <c r="L172" s="19">
        <f t="shared" si="159"/>
        <v>0</v>
      </c>
      <c r="M172" s="19">
        <f t="shared" si="159"/>
        <v>0</v>
      </c>
      <c r="N172" s="19">
        <f t="shared" si="160"/>
        <v>0</v>
      </c>
      <c r="O172" s="19">
        <f t="shared" si="160"/>
        <v>0</v>
      </c>
      <c r="P172" s="19">
        <f t="shared" si="160"/>
        <v>0</v>
      </c>
      <c r="Q172" s="19">
        <f t="shared" si="160"/>
        <v>0</v>
      </c>
      <c r="R172" s="19">
        <f t="shared" si="160"/>
        <v>0</v>
      </c>
      <c r="S172" s="19">
        <f t="shared" si="160"/>
        <v>0</v>
      </c>
      <c r="T172" s="19">
        <f t="shared" si="160"/>
        <v>0</v>
      </c>
      <c r="U172" s="19">
        <f t="shared" si="160"/>
        <v>0</v>
      </c>
      <c r="V172" s="19">
        <f t="shared" si="160"/>
        <v>0</v>
      </c>
      <c r="W172" s="19">
        <f t="shared" si="160"/>
        <v>0</v>
      </c>
      <c r="X172" s="19">
        <f t="shared" si="161"/>
        <v>0</v>
      </c>
      <c r="Y172" s="19">
        <f t="shared" si="161"/>
        <v>0</v>
      </c>
      <c r="Z172" s="19">
        <f t="shared" si="161"/>
        <v>0</v>
      </c>
      <c r="AA172" s="19">
        <f t="shared" si="161"/>
        <v>0</v>
      </c>
      <c r="AB172" s="19">
        <f t="shared" si="161"/>
        <v>0</v>
      </c>
      <c r="AC172" s="19">
        <f t="shared" si="161"/>
        <v>0</v>
      </c>
      <c r="AD172" s="19">
        <f t="shared" si="161"/>
        <v>0</v>
      </c>
      <c r="AE172" s="19">
        <f t="shared" si="161"/>
        <v>0</v>
      </c>
      <c r="AF172" s="19">
        <f t="shared" si="161"/>
        <v>0</v>
      </c>
      <c r="AG172" s="19">
        <f t="shared" si="161"/>
        <v>0</v>
      </c>
      <c r="AH172" s="19">
        <f t="shared" si="162"/>
        <v>0</v>
      </c>
      <c r="AI172" s="19">
        <f t="shared" si="162"/>
        <v>0</v>
      </c>
      <c r="AJ172" s="19">
        <f t="shared" si="162"/>
        <v>0</v>
      </c>
      <c r="AK172" s="19">
        <f t="shared" si="162"/>
        <v>0</v>
      </c>
      <c r="AL172" s="19">
        <f t="shared" si="162"/>
        <v>0</v>
      </c>
      <c r="AM172" s="19">
        <f t="shared" si="162"/>
        <v>0</v>
      </c>
      <c r="AN172" s="19">
        <f t="shared" si="162"/>
        <v>0</v>
      </c>
      <c r="AO172" s="2">
        <f t="shared" si="150"/>
        <v>-0.17592592592592582</v>
      </c>
      <c r="AP172" s="2">
        <f t="shared" si="154"/>
        <v>26.481481481481485</v>
      </c>
      <c r="AQ172" s="240">
        <f t="shared" si="151"/>
        <v>0</v>
      </c>
      <c r="AR172">
        <f>[1]!dic_interpolado(D172:AN172,D$83:AN$83,AQ172)</f>
        <v>0.86599999999999999</v>
      </c>
      <c r="AS172" s="2">
        <f t="shared" si="152"/>
        <v>26.481481481481485</v>
      </c>
      <c r="BY172" s="47"/>
      <c r="BZ172" s="47"/>
      <c r="CA172" s="47"/>
      <c r="CB172" s="47"/>
      <c r="CC172" s="47"/>
      <c r="CE172" s="47"/>
    </row>
    <row r="173" spans="1:83" x14ac:dyDescent="0.25">
      <c r="A173">
        <f t="shared" si="149"/>
        <v>26.666666666666671</v>
      </c>
      <c r="B173">
        <v>90</v>
      </c>
      <c r="C173" s="20">
        <f t="shared" si="153"/>
        <v>-0.16666666666666652</v>
      </c>
      <c r="D173" s="19">
        <f t="shared" si="159"/>
        <v>0</v>
      </c>
      <c r="E173" s="19">
        <f t="shared" si="159"/>
        <v>0</v>
      </c>
      <c r="F173" s="19">
        <f t="shared" si="159"/>
        <v>0</v>
      </c>
      <c r="G173" s="19">
        <f t="shared" si="159"/>
        <v>0</v>
      </c>
      <c r="H173" s="19">
        <f t="shared" si="159"/>
        <v>0</v>
      </c>
      <c r="I173" s="19">
        <f t="shared" si="159"/>
        <v>0</v>
      </c>
      <c r="J173" s="19">
        <f t="shared" si="159"/>
        <v>0</v>
      </c>
      <c r="K173" s="19">
        <f t="shared" si="159"/>
        <v>0</v>
      </c>
      <c r="L173" s="19">
        <f t="shared" si="159"/>
        <v>0</v>
      </c>
      <c r="M173" s="19">
        <f t="shared" si="159"/>
        <v>0</v>
      </c>
      <c r="N173" s="19">
        <f t="shared" si="160"/>
        <v>0</v>
      </c>
      <c r="O173" s="19">
        <f t="shared" si="160"/>
        <v>0</v>
      </c>
      <c r="P173" s="19">
        <f t="shared" si="160"/>
        <v>0</v>
      </c>
      <c r="Q173" s="19">
        <f t="shared" si="160"/>
        <v>0</v>
      </c>
      <c r="R173" s="19">
        <f t="shared" si="160"/>
        <v>0</v>
      </c>
      <c r="S173" s="19">
        <f t="shared" si="160"/>
        <v>0</v>
      </c>
      <c r="T173" s="19">
        <f t="shared" si="160"/>
        <v>0</v>
      </c>
      <c r="U173" s="19">
        <f t="shared" si="160"/>
        <v>0</v>
      </c>
      <c r="V173" s="19">
        <f t="shared" si="160"/>
        <v>0</v>
      </c>
      <c r="W173" s="19">
        <f t="shared" si="160"/>
        <v>0</v>
      </c>
      <c r="X173" s="19">
        <f t="shared" si="161"/>
        <v>0</v>
      </c>
      <c r="Y173" s="19">
        <f t="shared" si="161"/>
        <v>0</v>
      </c>
      <c r="Z173" s="19">
        <f t="shared" si="161"/>
        <v>0</v>
      </c>
      <c r="AA173" s="19">
        <f t="shared" si="161"/>
        <v>0</v>
      </c>
      <c r="AB173" s="19">
        <f t="shared" si="161"/>
        <v>0</v>
      </c>
      <c r="AC173" s="19">
        <f t="shared" si="161"/>
        <v>0</v>
      </c>
      <c r="AD173" s="19">
        <f t="shared" si="161"/>
        <v>0</v>
      </c>
      <c r="AE173" s="19">
        <f t="shared" si="161"/>
        <v>0</v>
      </c>
      <c r="AF173" s="19">
        <f t="shared" si="161"/>
        <v>0</v>
      </c>
      <c r="AG173" s="19">
        <f t="shared" si="161"/>
        <v>0</v>
      </c>
      <c r="AH173" s="19">
        <f t="shared" si="162"/>
        <v>0</v>
      </c>
      <c r="AI173" s="19">
        <f t="shared" si="162"/>
        <v>0</v>
      </c>
      <c r="AJ173" s="19">
        <f t="shared" si="162"/>
        <v>0</v>
      </c>
      <c r="AK173" s="19">
        <f t="shared" si="162"/>
        <v>0</v>
      </c>
      <c r="AL173" s="19">
        <f t="shared" si="162"/>
        <v>0</v>
      </c>
      <c r="AM173" s="19">
        <f t="shared" si="162"/>
        <v>0</v>
      </c>
      <c r="AN173" s="19">
        <f t="shared" si="162"/>
        <v>0</v>
      </c>
      <c r="AO173" s="2">
        <f t="shared" si="150"/>
        <v>-0.16666666666666652</v>
      </c>
      <c r="AP173" s="2">
        <f t="shared" si="154"/>
        <v>26.666666666666671</v>
      </c>
      <c r="AQ173" s="240">
        <f t="shared" si="151"/>
        <v>0</v>
      </c>
      <c r="AR173">
        <f>[1]!dic_interpolado(D173:AN173,D$83:AN$83,AQ173)</f>
        <v>0.86599999999999999</v>
      </c>
      <c r="AS173" s="2">
        <f t="shared" si="152"/>
        <v>26.666666666666671</v>
      </c>
      <c r="BY173" s="47"/>
      <c r="BZ173" s="47"/>
      <c r="CA173" s="47"/>
      <c r="CB173" s="47"/>
      <c r="CC173" s="47"/>
      <c r="CE173" s="47"/>
    </row>
    <row r="174" spans="1:83" x14ac:dyDescent="0.25">
      <c r="A174">
        <f t="shared" si="149"/>
        <v>26.851851851851851</v>
      </c>
      <c r="B174">
        <v>91</v>
      </c>
      <c r="C174" s="20">
        <f t="shared" si="153"/>
        <v>-0.15740740740740744</v>
      </c>
      <c r="D174" s="19">
        <f t="shared" ref="D174:M183" si="163">$H$74+$C174*$G$74+$F$74*D$83+$E$74*D$83*$C174+$C174^2*$D$74+$C$74*D$83^2</f>
        <v>0</v>
      </c>
      <c r="E174" s="19">
        <f t="shared" si="163"/>
        <v>0</v>
      </c>
      <c r="F174" s="19">
        <f t="shared" si="163"/>
        <v>0</v>
      </c>
      <c r="G174" s="19">
        <f t="shared" si="163"/>
        <v>0</v>
      </c>
      <c r="H174" s="19">
        <f t="shared" si="163"/>
        <v>0</v>
      </c>
      <c r="I174" s="19">
        <f t="shared" si="163"/>
        <v>0</v>
      </c>
      <c r="J174" s="19">
        <f t="shared" si="163"/>
        <v>0</v>
      </c>
      <c r="K174" s="19">
        <f t="shared" si="163"/>
        <v>0</v>
      </c>
      <c r="L174" s="19">
        <f t="shared" si="163"/>
        <v>0</v>
      </c>
      <c r="M174" s="19">
        <f t="shared" si="163"/>
        <v>0</v>
      </c>
      <c r="N174" s="19">
        <f t="shared" ref="N174:W183" si="164">$H$74+$C174*$G$74+$F$74*N$83+$E$74*N$83*$C174+$C174^2*$D$74+$C$74*N$83^2</f>
        <v>0</v>
      </c>
      <c r="O174" s="19">
        <f t="shared" si="164"/>
        <v>0</v>
      </c>
      <c r="P174" s="19">
        <f t="shared" si="164"/>
        <v>0</v>
      </c>
      <c r="Q174" s="19">
        <f t="shared" si="164"/>
        <v>0</v>
      </c>
      <c r="R174" s="19">
        <f t="shared" si="164"/>
        <v>0</v>
      </c>
      <c r="S174" s="19">
        <f t="shared" si="164"/>
        <v>0</v>
      </c>
      <c r="T174" s="19">
        <f t="shared" si="164"/>
        <v>0</v>
      </c>
      <c r="U174" s="19">
        <f t="shared" si="164"/>
        <v>0</v>
      </c>
      <c r="V174" s="19">
        <f t="shared" si="164"/>
        <v>0</v>
      </c>
      <c r="W174" s="19">
        <f t="shared" si="164"/>
        <v>0</v>
      </c>
      <c r="X174" s="19">
        <f t="shared" ref="X174:AG183" si="165">$H$74+$C174*$G$74+$F$74*X$83+$E$74*X$83*$C174+$C174^2*$D$74+$C$74*X$83^2</f>
        <v>0</v>
      </c>
      <c r="Y174" s="19">
        <f t="shared" si="165"/>
        <v>0</v>
      </c>
      <c r="Z174" s="19">
        <f t="shared" si="165"/>
        <v>0</v>
      </c>
      <c r="AA174" s="19">
        <f t="shared" si="165"/>
        <v>0</v>
      </c>
      <c r="AB174" s="19">
        <f t="shared" si="165"/>
        <v>0</v>
      </c>
      <c r="AC174" s="19">
        <f t="shared" si="165"/>
        <v>0</v>
      </c>
      <c r="AD174" s="19">
        <f t="shared" si="165"/>
        <v>0</v>
      </c>
      <c r="AE174" s="19">
        <f t="shared" si="165"/>
        <v>0</v>
      </c>
      <c r="AF174" s="19">
        <f t="shared" si="165"/>
        <v>0</v>
      </c>
      <c r="AG174" s="19">
        <f t="shared" si="165"/>
        <v>0</v>
      </c>
      <c r="AH174" s="19">
        <f t="shared" ref="AH174:AN183" si="166">$H$74+$C174*$G$74+$F$74*AH$83+$E$74*AH$83*$C174+$C174^2*$D$74+$C$74*AH$83^2</f>
        <v>0</v>
      </c>
      <c r="AI174" s="19">
        <f t="shared" si="166"/>
        <v>0</v>
      </c>
      <c r="AJ174" s="19">
        <f t="shared" si="166"/>
        <v>0</v>
      </c>
      <c r="AK174" s="19">
        <f t="shared" si="166"/>
        <v>0</v>
      </c>
      <c r="AL174" s="19">
        <f t="shared" si="166"/>
        <v>0</v>
      </c>
      <c r="AM174" s="19">
        <f t="shared" si="166"/>
        <v>0</v>
      </c>
      <c r="AN174" s="19">
        <f t="shared" si="166"/>
        <v>0</v>
      </c>
      <c r="AO174" s="2">
        <f t="shared" si="150"/>
        <v>-0.15740740740740744</v>
      </c>
      <c r="AP174" s="2">
        <f t="shared" si="154"/>
        <v>26.851851851851851</v>
      </c>
      <c r="AQ174" s="240">
        <f t="shared" si="151"/>
        <v>0</v>
      </c>
      <c r="AR174">
        <f>[1]!dic_interpolado(D174:AN174,D$83:AN$83,AQ174)</f>
        <v>0.86599999999999999</v>
      </c>
      <c r="AS174" s="2">
        <f t="shared" si="152"/>
        <v>26.851851851851851</v>
      </c>
      <c r="BY174" s="47"/>
      <c r="BZ174" s="47"/>
      <c r="CA174" s="47"/>
      <c r="CB174" s="47"/>
      <c r="CC174" s="47"/>
      <c r="CE174" s="47"/>
    </row>
    <row r="175" spans="1:83" x14ac:dyDescent="0.25">
      <c r="A175">
        <f t="shared" si="149"/>
        <v>27.037037037037038</v>
      </c>
      <c r="B175">
        <v>92</v>
      </c>
      <c r="C175" s="20">
        <f t="shared" si="153"/>
        <v>-0.14814814814814814</v>
      </c>
      <c r="D175" s="19">
        <f t="shared" si="163"/>
        <v>0</v>
      </c>
      <c r="E175" s="19">
        <f t="shared" si="163"/>
        <v>0</v>
      </c>
      <c r="F175" s="19">
        <f t="shared" si="163"/>
        <v>0</v>
      </c>
      <c r="G175" s="19">
        <f t="shared" si="163"/>
        <v>0</v>
      </c>
      <c r="H175" s="19">
        <f t="shared" si="163"/>
        <v>0</v>
      </c>
      <c r="I175" s="19">
        <f t="shared" si="163"/>
        <v>0</v>
      </c>
      <c r="J175" s="19">
        <f t="shared" si="163"/>
        <v>0</v>
      </c>
      <c r="K175" s="19">
        <f t="shared" si="163"/>
        <v>0</v>
      </c>
      <c r="L175" s="19">
        <f t="shared" si="163"/>
        <v>0</v>
      </c>
      <c r="M175" s="19">
        <f t="shared" si="163"/>
        <v>0</v>
      </c>
      <c r="N175" s="19">
        <f t="shared" si="164"/>
        <v>0</v>
      </c>
      <c r="O175" s="19">
        <f t="shared" si="164"/>
        <v>0</v>
      </c>
      <c r="P175" s="19">
        <f t="shared" si="164"/>
        <v>0</v>
      </c>
      <c r="Q175" s="19">
        <f t="shared" si="164"/>
        <v>0</v>
      </c>
      <c r="R175" s="19">
        <f t="shared" si="164"/>
        <v>0</v>
      </c>
      <c r="S175" s="19">
        <f t="shared" si="164"/>
        <v>0</v>
      </c>
      <c r="T175" s="19">
        <f t="shared" si="164"/>
        <v>0</v>
      </c>
      <c r="U175" s="19">
        <f t="shared" si="164"/>
        <v>0</v>
      </c>
      <c r="V175" s="19">
        <f t="shared" si="164"/>
        <v>0</v>
      </c>
      <c r="W175" s="19">
        <f t="shared" si="164"/>
        <v>0</v>
      </c>
      <c r="X175" s="19">
        <f t="shared" si="165"/>
        <v>0</v>
      </c>
      <c r="Y175" s="19">
        <f t="shared" si="165"/>
        <v>0</v>
      </c>
      <c r="Z175" s="19">
        <f t="shared" si="165"/>
        <v>0</v>
      </c>
      <c r="AA175" s="19">
        <f t="shared" si="165"/>
        <v>0</v>
      </c>
      <c r="AB175" s="19">
        <f t="shared" si="165"/>
        <v>0</v>
      </c>
      <c r="AC175" s="19">
        <f t="shared" si="165"/>
        <v>0</v>
      </c>
      <c r="AD175" s="19">
        <f t="shared" si="165"/>
        <v>0</v>
      </c>
      <c r="AE175" s="19">
        <f t="shared" si="165"/>
        <v>0</v>
      </c>
      <c r="AF175" s="19">
        <f t="shared" si="165"/>
        <v>0</v>
      </c>
      <c r="AG175" s="19">
        <f t="shared" si="165"/>
        <v>0</v>
      </c>
      <c r="AH175" s="19">
        <f t="shared" si="166"/>
        <v>0</v>
      </c>
      <c r="AI175" s="19">
        <f t="shared" si="166"/>
        <v>0</v>
      </c>
      <c r="AJ175" s="19">
        <f t="shared" si="166"/>
        <v>0</v>
      </c>
      <c r="AK175" s="19">
        <f t="shared" si="166"/>
        <v>0</v>
      </c>
      <c r="AL175" s="19">
        <f t="shared" si="166"/>
        <v>0</v>
      </c>
      <c r="AM175" s="19">
        <f t="shared" si="166"/>
        <v>0</v>
      </c>
      <c r="AN175" s="19">
        <f t="shared" si="166"/>
        <v>0</v>
      </c>
      <c r="AO175" s="2">
        <f t="shared" si="150"/>
        <v>-0.14814814814814814</v>
      </c>
      <c r="AP175" s="2">
        <f t="shared" si="154"/>
        <v>27.037037037037038</v>
      </c>
      <c r="AQ175" s="240">
        <f t="shared" si="151"/>
        <v>0</v>
      </c>
      <c r="AR175">
        <f>[1]!dic_interpolado(D175:AN175,D$83:AN$83,AQ175)</f>
        <v>0.86599999999999999</v>
      </c>
      <c r="AS175" s="2">
        <f t="shared" si="152"/>
        <v>27.037037037037038</v>
      </c>
      <c r="BY175" s="47"/>
      <c r="BZ175" s="47"/>
      <c r="CA175" s="47"/>
      <c r="CB175" s="47"/>
      <c r="CC175" s="47"/>
      <c r="CE175" s="47"/>
    </row>
    <row r="176" spans="1:83" x14ac:dyDescent="0.25">
      <c r="A176">
        <f t="shared" si="149"/>
        <v>27.222222222222221</v>
      </c>
      <c r="B176">
        <v>93</v>
      </c>
      <c r="C176" s="20">
        <f t="shared" si="153"/>
        <v>-0.13888888888888884</v>
      </c>
      <c r="D176" s="19">
        <f t="shared" si="163"/>
        <v>0</v>
      </c>
      <c r="E176" s="19">
        <f t="shared" si="163"/>
        <v>0</v>
      </c>
      <c r="F176" s="19">
        <f t="shared" si="163"/>
        <v>0</v>
      </c>
      <c r="G176" s="19">
        <f t="shared" si="163"/>
        <v>0</v>
      </c>
      <c r="H176" s="19">
        <f t="shared" si="163"/>
        <v>0</v>
      </c>
      <c r="I176" s="19">
        <f t="shared" si="163"/>
        <v>0</v>
      </c>
      <c r="J176" s="19">
        <f t="shared" si="163"/>
        <v>0</v>
      </c>
      <c r="K176" s="19">
        <f t="shared" si="163"/>
        <v>0</v>
      </c>
      <c r="L176" s="19">
        <f t="shared" si="163"/>
        <v>0</v>
      </c>
      <c r="M176" s="19">
        <f t="shared" si="163"/>
        <v>0</v>
      </c>
      <c r="N176" s="19">
        <f t="shared" si="164"/>
        <v>0</v>
      </c>
      <c r="O176" s="19">
        <f t="shared" si="164"/>
        <v>0</v>
      </c>
      <c r="P176" s="19">
        <f t="shared" si="164"/>
        <v>0</v>
      </c>
      <c r="Q176" s="19">
        <f t="shared" si="164"/>
        <v>0</v>
      </c>
      <c r="R176" s="19">
        <f t="shared" si="164"/>
        <v>0</v>
      </c>
      <c r="S176" s="19">
        <f t="shared" si="164"/>
        <v>0</v>
      </c>
      <c r="T176" s="19">
        <f t="shared" si="164"/>
        <v>0</v>
      </c>
      <c r="U176" s="19">
        <f t="shared" si="164"/>
        <v>0</v>
      </c>
      <c r="V176" s="19">
        <f t="shared" si="164"/>
        <v>0</v>
      </c>
      <c r="W176" s="19">
        <f t="shared" si="164"/>
        <v>0</v>
      </c>
      <c r="X176" s="19">
        <f t="shared" si="165"/>
        <v>0</v>
      </c>
      <c r="Y176" s="19">
        <f t="shared" si="165"/>
        <v>0</v>
      </c>
      <c r="Z176" s="19">
        <f t="shared" si="165"/>
        <v>0</v>
      </c>
      <c r="AA176" s="19">
        <f t="shared" si="165"/>
        <v>0</v>
      </c>
      <c r="AB176" s="19">
        <f t="shared" si="165"/>
        <v>0</v>
      </c>
      <c r="AC176" s="19">
        <f t="shared" si="165"/>
        <v>0</v>
      </c>
      <c r="AD176" s="19">
        <f t="shared" si="165"/>
        <v>0</v>
      </c>
      <c r="AE176" s="19">
        <f t="shared" si="165"/>
        <v>0</v>
      </c>
      <c r="AF176" s="19">
        <f t="shared" si="165"/>
        <v>0</v>
      </c>
      <c r="AG176" s="19">
        <f t="shared" si="165"/>
        <v>0</v>
      </c>
      <c r="AH176" s="19">
        <f t="shared" si="166"/>
        <v>0</v>
      </c>
      <c r="AI176" s="19">
        <f t="shared" si="166"/>
        <v>0</v>
      </c>
      <c r="AJ176" s="19">
        <f t="shared" si="166"/>
        <v>0</v>
      </c>
      <c r="AK176" s="19">
        <f t="shared" si="166"/>
        <v>0</v>
      </c>
      <c r="AL176" s="19">
        <f t="shared" si="166"/>
        <v>0</v>
      </c>
      <c r="AM176" s="19">
        <f t="shared" si="166"/>
        <v>0</v>
      </c>
      <c r="AN176" s="19">
        <f t="shared" si="166"/>
        <v>0</v>
      </c>
      <c r="AO176" s="2">
        <f t="shared" si="150"/>
        <v>-0.13888888888888884</v>
      </c>
      <c r="AP176" s="2">
        <f t="shared" si="154"/>
        <v>27.222222222222221</v>
      </c>
      <c r="AQ176" s="240">
        <f t="shared" si="151"/>
        <v>0</v>
      </c>
      <c r="AR176">
        <f>[1]!dic_interpolado(D176:AN176,D$83:AN$83,AQ176)</f>
        <v>0.86599999999999999</v>
      </c>
      <c r="AS176" s="2">
        <f t="shared" si="152"/>
        <v>27.222222222222221</v>
      </c>
      <c r="BY176" s="47"/>
      <c r="BZ176" s="47"/>
      <c r="CA176" s="47"/>
      <c r="CB176" s="47"/>
      <c r="CC176" s="47"/>
      <c r="CE176" s="47"/>
    </row>
    <row r="177" spans="1:83" x14ac:dyDescent="0.25">
      <c r="A177">
        <f t="shared" si="149"/>
        <v>27.407407407407408</v>
      </c>
      <c r="B177">
        <v>94</v>
      </c>
      <c r="C177" s="20">
        <f t="shared" si="153"/>
        <v>-0.12962962962962954</v>
      </c>
      <c r="D177" s="19">
        <f t="shared" si="163"/>
        <v>0</v>
      </c>
      <c r="E177" s="19">
        <f t="shared" si="163"/>
        <v>0</v>
      </c>
      <c r="F177" s="19">
        <f t="shared" si="163"/>
        <v>0</v>
      </c>
      <c r="G177" s="19">
        <f t="shared" si="163"/>
        <v>0</v>
      </c>
      <c r="H177" s="19">
        <f t="shared" si="163"/>
        <v>0</v>
      </c>
      <c r="I177" s="19">
        <f t="shared" si="163"/>
        <v>0</v>
      </c>
      <c r="J177" s="19">
        <f t="shared" si="163"/>
        <v>0</v>
      </c>
      <c r="K177" s="19">
        <f t="shared" si="163"/>
        <v>0</v>
      </c>
      <c r="L177" s="19">
        <f t="shared" si="163"/>
        <v>0</v>
      </c>
      <c r="M177" s="19">
        <f t="shared" si="163"/>
        <v>0</v>
      </c>
      <c r="N177" s="19">
        <f t="shared" si="164"/>
        <v>0</v>
      </c>
      <c r="O177" s="19">
        <f t="shared" si="164"/>
        <v>0</v>
      </c>
      <c r="P177" s="19">
        <f t="shared" si="164"/>
        <v>0</v>
      </c>
      <c r="Q177" s="19">
        <f t="shared" si="164"/>
        <v>0</v>
      </c>
      <c r="R177" s="19">
        <f t="shared" si="164"/>
        <v>0</v>
      </c>
      <c r="S177" s="19">
        <f t="shared" si="164"/>
        <v>0</v>
      </c>
      <c r="T177" s="19">
        <f t="shared" si="164"/>
        <v>0</v>
      </c>
      <c r="U177" s="19">
        <f t="shared" si="164"/>
        <v>0</v>
      </c>
      <c r="V177" s="19">
        <f t="shared" si="164"/>
        <v>0</v>
      </c>
      <c r="W177" s="19">
        <f t="shared" si="164"/>
        <v>0</v>
      </c>
      <c r="X177" s="19">
        <f t="shared" si="165"/>
        <v>0</v>
      </c>
      <c r="Y177" s="19">
        <f t="shared" si="165"/>
        <v>0</v>
      </c>
      <c r="Z177" s="19">
        <f t="shared" si="165"/>
        <v>0</v>
      </c>
      <c r="AA177" s="19">
        <f t="shared" si="165"/>
        <v>0</v>
      </c>
      <c r="AB177" s="19">
        <f t="shared" si="165"/>
        <v>0</v>
      </c>
      <c r="AC177" s="19">
        <f t="shared" si="165"/>
        <v>0</v>
      </c>
      <c r="AD177" s="19">
        <f t="shared" si="165"/>
        <v>0</v>
      </c>
      <c r="AE177" s="19">
        <f t="shared" si="165"/>
        <v>0</v>
      </c>
      <c r="AF177" s="19">
        <f t="shared" si="165"/>
        <v>0</v>
      </c>
      <c r="AG177" s="19">
        <f t="shared" si="165"/>
        <v>0</v>
      </c>
      <c r="AH177" s="19">
        <f t="shared" si="166"/>
        <v>0</v>
      </c>
      <c r="AI177" s="19">
        <f t="shared" si="166"/>
        <v>0</v>
      </c>
      <c r="AJ177" s="19">
        <f t="shared" si="166"/>
        <v>0</v>
      </c>
      <c r="AK177" s="19">
        <f t="shared" si="166"/>
        <v>0</v>
      </c>
      <c r="AL177" s="19">
        <f t="shared" si="166"/>
        <v>0</v>
      </c>
      <c r="AM177" s="19">
        <f t="shared" si="166"/>
        <v>0</v>
      </c>
      <c r="AN177" s="19">
        <f t="shared" si="166"/>
        <v>0</v>
      </c>
      <c r="AO177" s="2">
        <f t="shared" si="150"/>
        <v>-0.12962962962962954</v>
      </c>
      <c r="AP177" s="2">
        <f t="shared" si="154"/>
        <v>27.407407407407408</v>
      </c>
      <c r="AQ177" s="240">
        <f t="shared" si="151"/>
        <v>0</v>
      </c>
      <c r="AR177">
        <f>[1]!dic_interpolado(D177:AN177,D$83:AN$83,AQ177)</f>
        <v>0.86599999999999999</v>
      </c>
      <c r="AS177" s="2">
        <f t="shared" si="152"/>
        <v>27.407407407407408</v>
      </c>
      <c r="BY177" s="47"/>
      <c r="BZ177" s="47"/>
      <c r="CA177" s="47"/>
      <c r="CB177" s="47"/>
      <c r="CC177" s="47"/>
      <c r="CE177" s="47"/>
    </row>
    <row r="178" spans="1:83" x14ac:dyDescent="0.25">
      <c r="A178">
        <f t="shared" si="149"/>
        <v>27.592592592592595</v>
      </c>
      <c r="B178">
        <v>95</v>
      </c>
      <c r="C178" s="20">
        <f t="shared" si="153"/>
        <v>-0.12037037037037024</v>
      </c>
      <c r="D178" s="19">
        <f t="shared" si="163"/>
        <v>0</v>
      </c>
      <c r="E178" s="19">
        <f t="shared" si="163"/>
        <v>0</v>
      </c>
      <c r="F178" s="19">
        <f t="shared" si="163"/>
        <v>0</v>
      </c>
      <c r="G178" s="19">
        <f t="shared" si="163"/>
        <v>0</v>
      </c>
      <c r="H178" s="19">
        <f t="shared" si="163"/>
        <v>0</v>
      </c>
      <c r="I178" s="19">
        <f t="shared" si="163"/>
        <v>0</v>
      </c>
      <c r="J178" s="19">
        <f t="shared" si="163"/>
        <v>0</v>
      </c>
      <c r="K178" s="19">
        <f t="shared" si="163"/>
        <v>0</v>
      </c>
      <c r="L178" s="19">
        <f t="shared" si="163"/>
        <v>0</v>
      </c>
      <c r="M178" s="19">
        <f t="shared" si="163"/>
        <v>0</v>
      </c>
      <c r="N178" s="19">
        <f t="shared" si="164"/>
        <v>0</v>
      </c>
      <c r="O178" s="19">
        <f t="shared" si="164"/>
        <v>0</v>
      </c>
      <c r="P178" s="19">
        <f t="shared" si="164"/>
        <v>0</v>
      </c>
      <c r="Q178" s="19">
        <f t="shared" si="164"/>
        <v>0</v>
      </c>
      <c r="R178" s="19">
        <f t="shared" si="164"/>
        <v>0</v>
      </c>
      <c r="S178" s="19">
        <f t="shared" si="164"/>
        <v>0</v>
      </c>
      <c r="T178" s="19">
        <f t="shared" si="164"/>
        <v>0</v>
      </c>
      <c r="U178" s="19">
        <f t="shared" si="164"/>
        <v>0</v>
      </c>
      <c r="V178" s="19">
        <f t="shared" si="164"/>
        <v>0</v>
      </c>
      <c r="W178" s="19">
        <f t="shared" si="164"/>
        <v>0</v>
      </c>
      <c r="X178" s="19">
        <f t="shared" si="165"/>
        <v>0</v>
      </c>
      <c r="Y178" s="19">
        <f t="shared" si="165"/>
        <v>0</v>
      </c>
      <c r="Z178" s="19">
        <f t="shared" si="165"/>
        <v>0</v>
      </c>
      <c r="AA178" s="19">
        <f t="shared" si="165"/>
        <v>0</v>
      </c>
      <c r="AB178" s="19">
        <f t="shared" si="165"/>
        <v>0</v>
      </c>
      <c r="AC178" s="19">
        <f t="shared" si="165"/>
        <v>0</v>
      </c>
      <c r="AD178" s="19">
        <f t="shared" si="165"/>
        <v>0</v>
      </c>
      <c r="AE178" s="19">
        <f t="shared" si="165"/>
        <v>0</v>
      </c>
      <c r="AF178" s="19">
        <f t="shared" si="165"/>
        <v>0</v>
      </c>
      <c r="AG178" s="19">
        <f t="shared" si="165"/>
        <v>0</v>
      </c>
      <c r="AH178" s="19">
        <f t="shared" si="166"/>
        <v>0</v>
      </c>
      <c r="AI178" s="19">
        <f t="shared" si="166"/>
        <v>0</v>
      </c>
      <c r="AJ178" s="19">
        <f t="shared" si="166"/>
        <v>0</v>
      </c>
      <c r="AK178" s="19">
        <f t="shared" si="166"/>
        <v>0</v>
      </c>
      <c r="AL178" s="19">
        <f t="shared" si="166"/>
        <v>0</v>
      </c>
      <c r="AM178" s="19">
        <f t="shared" si="166"/>
        <v>0</v>
      </c>
      <c r="AN178" s="19">
        <f t="shared" si="166"/>
        <v>0</v>
      </c>
      <c r="AO178" s="2">
        <f t="shared" si="150"/>
        <v>-0.12037037037037024</v>
      </c>
      <c r="AP178" s="2">
        <f t="shared" si="154"/>
        <v>27.592592592592595</v>
      </c>
      <c r="AQ178" s="240">
        <f t="shared" si="151"/>
        <v>0</v>
      </c>
      <c r="AR178">
        <f>[1]!dic_interpolado(D178:AN178,D$83:AN$83,AQ178)</f>
        <v>0.86599999999999999</v>
      </c>
      <c r="AS178" s="2">
        <f t="shared" si="152"/>
        <v>27.592592592592595</v>
      </c>
    </row>
    <row r="179" spans="1:83" x14ac:dyDescent="0.25">
      <c r="A179">
        <f t="shared" si="149"/>
        <v>27.777777777777779</v>
      </c>
      <c r="B179">
        <v>96</v>
      </c>
      <c r="C179" s="20">
        <f t="shared" si="153"/>
        <v>-0.11111111111111116</v>
      </c>
      <c r="D179" s="19">
        <f t="shared" si="163"/>
        <v>0</v>
      </c>
      <c r="E179" s="19">
        <f t="shared" si="163"/>
        <v>0</v>
      </c>
      <c r="F179" s="19">
        <f t="shared" si="163"/>
        <v>0</v>
      </c>
      <c r="G179" s="19">
        <f t="shared" si="163"/>
        <v>0</v>
      </c>
      <c r="H179" s="19">
        <f t="shared" si="163"/>
        <v>0</v>
      </c>
      <c r="I179" s="19">
        <f t="shared" si="163"/>
        <v>0</v>
      </c>
      <c r="J179" s="19">
        <f t="shared" si="163"/>
        <v>0</v>
      </c>
      <c r="K179" s="19">
        <f t="shared" si="163"/>
        <v>0</v>
      </c>
      <c r="L179" s="19">
        <f t="shared" si="163"/>
        <v>0</v>
      </c>
      <c r="M179" s="19">
        <f t="shared" si="163"/>
        <v>0</v>
      </c>
      <c r="N179" s="19">
        <f t="shared" si="164"/>
        <v>0</v>
      </c>
      <c r="O179" s="19">
        <f t="shared" si="164"/>
        <v>0</v>
      </c>
      <c r="P179" s="19">
        <f t="shared" si="164"/>
        <v>0</v>
      </c>
      <c r="Q179" s="19">
        <f t="shared" si="164"/>
        <v>0</v>
      </c>
      <c r="R179" s="19">
        <f t="shared" si="164"/>
        <v>0</v>
      </c>
      <c r="S179" s="19">
        <f t="shared" si="164"/>
        <v>0</v>
      </c>
      <c r="T179" s="19">
        <f t="shared" si="164"/>
        <v>0</v>
      </c>
      <c r="U179" s="19">
        <f t="shared" si="164"/>
        <v>0</v>
      </c>
      <c r="V179" s="19">
        <f t="shared" si="164"/>
        <v>0</v>
      </c>
      <c r="W179" s="19">
        <f t="shared" si="164"/>
        <v>0</v>
      </c>
      <c r="X179" s="19">
        <f t="shared" si="165"/>
        <v>0</v>
      </c>
      <c r="Y179" s="19">
        <f t="shared" si="165"/>
        <v>0</v>
      </c>
      <c r="Z179" s="19">
        <f t="shared" si="165"/>
        <v>0</v>
      </c>
      <c r="AA179" s="19">
        <f t="shared" si="165"/>
        <v>0</v>
      </c>
      <c r="AB179" s="19">
        <f t="shared" si="165"/>
        <v>0</v>
      </c>
      <c r="AC179" s="19">
        <f t="shared" si="165"/>
        <v>0</v>
      </c>
      <c r="AD179" s="19">
        <f t="shared" si="165"/>
        <v>0</v>
      </c>
      <c r="AE179" s="19">
        <f t="shared" si="165"/>
        <v>0</v>
      </c>
      <c r="AF179" s="19">
        <f t="shared" si="165"/>
        <v>0</v>
      </c>
      <c r="AG179" s="19">
        <f t="shared" si="165"/>
        <v>0</v>
      </c>
      <c r="AH179" s="19">
        <f t="shared" si="166"/>
        <v>0</v>
      </c>
      <c r="AI179" s="19">
        <f t="shared" si="166"/>
        <v>0</v>
      </c>
      <c r="AJ179" s="19">
        <f t="shared" si="166"/>
        <v>0</v>
      </c>
      <c r="AK179" s="19">
        <f t="shared" si="166"/>
        <v>0</v>
      </c>
      <c r="AL179" s="19">
        <f t="shared" si="166"/>
        <v>0</v>
      </c>
      <c r="AM179" s="19">
        <f t="shared" si="166"/>
        <v>0</v>
      </c>
      <c r="AN179" s="19">
        <f t="shared" si="166"/>
        <v>0</v>
      </c>
      <c r="AO179" s="2">
        <f t="shared" si="150"/>
        <v>-0.11111111111111116</v>
      </c>
      <c r="AP179" s="2">
        <f t="shared" si="154"/>
        <v>27.777777777777779</v>
      </c>
      <c r="AQ179" s="240">
        <f t="shared" si="151"/>
        <v>0</v>
      </c>
      <c r="AR179">
        <f>[1]!dic_interpolado(D179:AN179,D$83:AN$83,AQ179)</f>
        <v>0.86599999999999999</v>
      </c>
      <c r="AS179" s="2">
        <f t="shared" si="152"/>
        <v>27.777777777777779</v>
      </c>
    </row>
    <row r="180" spans="1:83" x14ac:dyDescent="0.25">
      <c r="A180">
        <f t="shared" si="149"/>
        <v>27.962962962962962</v>
      </c>
      <c r="B180">
        <v>97</v>
      </c>
      <c r="C180" s="20">
        <f t="shared" si="153"/>
        <v>-0.10185185185185186</v>
      </c>
      <c r="D180" s="19">
        <f t="shared" si="163"/>
        <v>0</v>
      </c>
      <c r="E180" s="19">
        <f t="shared" si="163"/>
        <v>0</v>
      </c>
      <c r="F180" s="19">
        <f t="shared" si="163"/>
        <v>0</v>
      </c>
      <c r="G180" s="19">
        <f t="shared" si="163"/>
        <v>0</v>
      </c>
      <c r="H180" s="19">
        <f t="shared" si="163"/>
        <v>0</v>
      </c>
      <c r="I180" s="19">
        <f t="shared" si="163"/>
        <v>0</v>
      </c>
      <c r="J180" s="19">
        <f t="shared" si="163"/>
        <v>0</v>
      </c>
      <c r="K180" s="19">
        <f t="shared" si="163"/>
        <v>0</v>
      </c>
      <c r="L180" s="19">
        <f t="shared" si="163"/>
        <v>0</v>
      </c>
      <c r="M180" s="19">
        <f t="shared" si="163"/>
        <v>0</v>
      </c>
      <c r="N180" s="19">
        <f t="shared" si="164"/>
        <v>0</v>
      </c>
      <c r="O180" s="19">
        <f t="shared" si="164"/>
        <v>0</v>
      </c>
      <c r="P180" s="19">
        <f t="shared" si="164"/>
        <v>0</v>
      </c>
      <c r="Q180" s="19">
        <f t="shared" si="164"/>
        <v>0</v>
      </c>
      <c r="R180" s="19">
        <f t="shared" si="164"/>
        <v>0</v>
      </c>
      <c r="S180" s="19">
        <f t="shared" si="164"/>
        <v>0</v>
      </c>
      <c r="T180" s="19">
        <f t="shared" si="164"/>
        <v>0</v>
      </c>
      <c r="U180" s="19">
        <f t="shared" si="164"/>
        <v>0</v>
      </c>
      <c r="V180" s="19">
        <f t="shared" si="164"/>
        <v>0</v>
      </c>
      <c r="W180" s="19">
        <f t="shared" si="164"/>
        <v>0</v>
      </c>
      <c r="X180" s="19">
        <f t="shared" si="165"/>
        <v>0</v>
      </c>
      <c r="Y180" s="19">
        <f t="shared" si="165"/>
        <v>0</v>
      </c>
      <c r="Z180" s="19">
        <f t="shared" si="165"/>
        <v>0</v>
      </c>
      <c r="AA180" s="19">
        <f t="shared" si="165"/>
        <v>0</v>
      </c>
      <c r="AB180" s="19">
        <f t="shared" si="165"/>
        <v>0</v>
      </c>
      <c r="AC180" s="19">
        <f t="shared" si="165"/>
        <v>0</v>
      </c>
      <c r="AD180" s="19">
        <f t="shared" si="165"/>
        <v>0</v>
      </c>
      <c r="AE180" s="19">
        <f t="shared" si="165"/>
        <v>0</v>
      </c>
      <c r="AF180" s="19">
        <f t="shared" si="165"/>
        <v>0</v>
      </c>
      <c r="AG180" s="19">
        <f t="shared" si="165"/>
        <v>0</v>
      </c>
      <c r="AH180" s="19">
        <f t="shared" si="166"/>
        <v>0</v>
      </c>
      <c r="AI180" s="19">
        <f t="shared" si="166"/>
        <v>0</v>
      </c>
      <c r="AJ180" s="19">
        <f t="shared" si="166"/>
        <v>0</v>
      </c>
      <c r="AK180" s="19">
        <f t="shared" si="166"/>
        <v>0</v>
      </c>
      <c r="AL180" s="19">
        <f t="shared" si="166"/>
        <v>0</v>
      </c>
      <c r="AM180" s="19">
        <f t="shared" si="166"/>
        <v>0</v>
      </c>
      <c r="AN180" s="19">
        <f t="shared" si="166"/>
        <v>0</v>
      </c>
      <c r="AO180" s="2">
        <f t="shared" si="150"/>
        <v>-0.10185185185185186</v>
      </c>
      <c r="AP180" s="2">
        <f t="shared" si="154"/>
        <v>27.962962962962962</v>
      </c>
      <c r="AQ180" s="240">
        <f t="shared" si="151"/>
        <v>0</v>
      </c>
      <c r="AR180">
        <f>[1]!dic_interpolado(D180:AN180,D$83:AN$83,AQ180)</f>
        <v>0.86599999999999999</v>
      </c>
      <c r="AS180" s="2">
        <f t="shared" si="152"/>
        <v>27.962962962962962</v>
      </c>
    </row>
    <row r="181" spans="1:83" x14ac:dyDescent="0.25">
      <c r="A181">
        <f t="shared" si="149"/>
        <v>28.148148148148149</v>
      </c>
      <c r="B181">
        <v>98</v>
      </c>
      <c r="C181" s="20">
        <f t="shared" si="153"/>
        <v>-9.259259259259256E-2</v>
      </c>
      <c r="D181" s="19">
        <f t="shared" si="163"/>
        <v>0</v>
      </c>
      <c r="E181" s="19">
        <f t="shared" si="163"/>
        <v>0</v>
      </c>
      <c r="F181" s="19">
        <f t="shared" si="163"/>
        <v>0</v>
      </c>
      <c r="G181" s="19">
        <f t="shared" si="163"/>
        <v>0</v>
      </c>
      <c r="H181" s="19">
        <f t="shared" si="163"/>
        <v>0</v>
      </c>
      <c r="I181" s="19">
        <f t="shared" si="163"/>
        <v>0</v>
      </c>
      <c r="J181" s="19">
        <f t="shared" si="163"/>
        <v>0</v>
      </c>
      <c r="K181" s="19">
        <f t="shared" si="163"/>
        <v>0</v>
      </c>
      <c r="L181" s="19">
        <f t="shared" si="163"/>
        <v>0</v>
      </c>
      <c r="M181" s="19">
        <f t="shared" si="163"/>
        <v>0</v>
      </c>
      <c r="N181" s="19">
        <f t="shared" si="164"/>
        <v>0</v>
      </c>
      <c r="O181" s="19">
        <f t="shared" si="164"/>
        <v>0</v>
      </c>
      <c r="P181" s="19">
        <f t="shared" si="164"/>
        <v>0</v>
      </c>
      <c r="Q181" s="19">
        <f t="shared" si="164"/>
        <v>0</v>
      </c>
      <c r="R181" s="19">
        <f t="shared" si="164"/>
        <v>0</v>
      </c>
      <c r="S181" s="19">
        <f t="shared" si="164"/>
        <v>0</v>
      </c>
      <c r="T181" s="19">
        <f t="shared" si="164"/>
        <v>0</v>
      </c>
      <c r="U181" s="19">
        <f t="shared" si="164"/>
        <v>0</v>
      </c>
      <c r="V181" s="19">
        <f t="shared" si="164"/>
        <v>0</v>
      </c>
      <c r="W181" s="19">
        <f t="shared" si="164"/>
        <v>0</v>
      </c>
      <c r="X181" s="19">
        <f t="shared" si="165"/>
        <v>0</v>
      </c>
      <c r="Y181" s="19">
        <f t="shared" si="165"/>
        <v>0</v>
      </c>
      <c r="Z181" s="19">
        <f t="shared" si="165"/>
        <v>0</v>
      </c>
      <c r="AA181" s="19">
        <f t="shared" si="165"/>
        <v>0</v>
      </c>
      <c r="AB181" s="19">
        <f t="shared" si="165"/>
        <v>0</v>
      </c>
      <c r="AC181" s="19">
        <f t="shared" si="165"/>
        <v>0</v>
      </c>
      <c r="AD181" s="19">
        <f t="shared" si="165"/>
        <v>0</v>
      </c>
      <c r="AE181" s="19">
        <f t="shared" si="165"/>
        <v>0</v>
      </c>
      <c r="AF181" s="19">
        <f t="shared" si="165"/>
        <v>0</v>
      </c>
      <c r="AG181" s="19">
        <f t="shared" si="165"/>
        <v>0</v>
      </c>
      <c r="AH181" s="19">
        <f t="shared" si="166"/>
        <v>0</v>
      </c>
      <c r="AI181" s="19">
        <f t="shared" si="166"/>
        <v>0</v>
      </c>
      <c r="AJ181" s="19">
        <f t="shared" si="166"/>
        <v>0</v>
      </c>
      <c r="AK181" s="19">
        <f t="shared" si="166"/>
        <v>0</v>
      </c>
      <c r="AL181" s="19">
        <f t="shared" si="166"/>
        <v>0</v>
      </c>
      <c r="AM181" s="19">
        <f t="shared" si="166"/>
        <v>0</v>
      </c>
      <c r="AN181" s="19">
        <f t="shared" si="166"/>
        <v>0</v>
      </c>
      <c r="AO181" s="2">
        <f t="shared" si="150"/>
        <v>-9.259259259259256E-2</v>
      </c>
      <c r="AP181" s="2">
        <f t="shared" si="154"/>
        <v>28.148148148148149</v>
      </c>
      <c r="AQ181" s="240">
        <f t="shared" si="151"/>
        <v>0</v>
      </c>
      <c r="AR181">
        <f>[1]!dic_interpolado(D181:AN181,D$83:AN$83,AQ181)</f>
        <v>0.86599999999999999</v>
      </c>
      <c r="AS181" s="2">
        <f t="shared" si="152"/>
        <v>28.148148148148149</v>
      </c>
    </row>
    <row r="182" spans="1:83" x14ac:dyDescent="0.25">
      <c r="A182">
        <f t="shared" si="149"/>
        <v>28.333333333333336</v>
      </c>
      <c r="B182">
        <v>99</v>
      </c>
      <c r="C182" s="20">
        <f t="shared" si="153"/>
        <v>-8.3333333333333259E-2</v>
      </c>
      <c r="D182" s="19">
        <f t="shared" si="163"/>
        <v>0</v>
      </c>
      <c r="E182" s="19">
        <f t="shared" si="163"/>
        <v>0</v>
      </c>
      <c r="F182" s="19">
        <f t="shared" si="163"/>
        <v>0</v>
      </c>
      <c r="G182" s="19">
        <f t="shared" si="163"/>
        <v>0</v>
      </c>
      <c r="H182" s="19">
        <f t="shared" si="163"/>
        <v>0</v>
      </c>
      <c r="I182" s="19">
        <f t="shared" si="163"/>
        <v>0</v>
      </c>
      <c r="J182" s="19">
        <f t="shared" si="163"/>
        <v>0</v>
      </c>
      <c r="K182" s="19">
        <f t="shared" si="163"/>
        <v>0</v>
      </c>
      <c r="L182" s="19">
        <f t="shared" si="163"/>
        <v>0</v>
      </c>
      <c r="M182" s="19">
        <f t="shared" si="163"/>
        <v>0</v>
      </c>
      <c r="N182" s="19">
        <f t="shared" si="164"/>
        <v>0</v>
      </c>
      <c r="O182" s="19">
        <f t="shared" si="164"/>
        <v>0</v>
      </c>
      <c r="P182" s="19">
        <f t="shared" si="164"/>
        <v>0</v>
      </c>
      <c r="Q182" s="19">
        <f t="shared" si="164"/>
        <v>0</v>
      </c>
      <c r="R182" s="19">
        <f t="shared" si="164"/>
        <v>0</v>
      </c>
      <c r="S182" s="19">
        <f t="shared" si="164"/>
        <v>0</v>
      </c>
      <c r="T182" s="19">
        <f t="shared" si="164"/>
        <v>0</v>
      </c>
      <c r="U182" s="19">
        <f t="shared" si="164"/>
        <v>0</v>
      </c>
      <c r="V182" s="19">
        <f t="shared" si="164"/>
        <v>0</v>
      </c>
      <c r="W182" s="19">
        <f t="shared" si="164"/>
        <v>0</v>
      </c>
      <c r="X182" s="19">
        <f t="shared" si="165"/>
        <v>0</v>
      </c>
      <c r="Y182" s="19">
        <f t="shared" si="165"/>
        <v>0</v>
      </c>
      <c r="Z182" s="19">
        <f t="shared" si="165"/>
        <v>0</v>
      </c>
      <c r="AA182" s="19">
        <f t="shared" si="165"/>
        <v>0</v>
      </c>
      <c r="AB182" s="19">
        <f t="shared" si="165"/>
        <v>0</v>
      </c>
      <c r="AC182" s="19">
        <f t="shared" si="165"/>
        <v>0</v>
      </c>
      <c r="AD182" s="19">
        <f t="shared" si="165"/>
        <v>0</v>
      </c>
      <c r="AE182" s="19">
        <f t="shared" si="165"/>
        <v>0</v>
      </c>
      <c r="AF182" s="19">
        <f t="shared" si="165"/>
        <v>0</v>
      </c>
      <c r="AG182" s="19">
        <f t="shared" si="165"/>
        <v>0</v>
      </c>
      <c r="AH182" s="19">
        <f t="shared" si="166"/>
        <v>0</v>
      </c>
      <c r="AI182" s="19">
        <f t="shared" si="166"/>
        <v>0</v>
      </c>
      <c r="AJ182" s="19">
        <f t="shared" si="166"/>
        <v>0</v>
      </c>
      <c r="AK182" s="19">
        <f t="shared" si="166"/>
        <v>0</v>
      </c>
      <c r="AL182" s="19">
        <f t="shared" si="166"/>
        <v>0</v>
      </c>
      <c r="AM182" s="19">
        <f t="shared" si="166"/>
        <v>0</v>
      </c>
      <c r="AN182" s="19">
        <f t="shared" si="166"/>
        <v>0</v>
      </c>
      <c r="AO182" s="2">
        <f t="shared" si="150"/>
        <v>-8.3333333333333259E-2</v>
      </c>
      <c r="AP182" s="2">
        <f t="shared" si="154"/>
        <v>28.333333333333336</v>
      </c>
      <c r="AQ182" s="240">
        <f t="shared" si="151"/>
        <v>0</v>
      </c>
      <c r="AR182">
        <f>[1]!dic_interpolado(D182:AN182,D$83:AN$83,AQ182)</f>
        <v>0.86599999999999999</v>
      </c>
      <c r="AS182" s="2">
        <f t="shared" si="152"/>
        <v>28.333333333333336</v>
      </c>
    </row>
    <row r="183" spans="1:83" x14ac:dyDescent="0.25">
      <c r="A183">
        <f t="shared" si="149"/>
        <v>28.518518518518519</v>
      </c>
      <c r="B183">
        <v>100</v>
      </c>
      <c r="C183" s="20">
        <f t="shared" si="153"/>
        <v>-7.4074074074073959E-2</v>
      </c>
      <c r="D183" s="19">
        <f t="shared" si="163"/>
        <v>0</v>
      </c>
      <c r="E183" s="19">
        <f t="shared" si="163"/>
        <v>0</v>
      </c>
      <c r="F183" s="19">
        <f t="shared" si="163"/>
        <v>0</v>
      </c>
      <c r="G183" s="19">
        <f t="shared" si="163"/>
        <v>0</v>
      </c>
      <c r="H183" s="19">
        <f t="shared" si="163"/>
        <v>0</v>
      </c>
      <c r="I183" s="19">
        <f t="shared" si="163"/>
        <v>0</v>
      </c>
      <c r="J183" s="19">
        <f t="shared" si="163"/>
        <v>0</v>
      </c>
      <c r="K183" s="19">
        <f t="shared" si="163"/>
        <v>0</v>
      </c>
      <c r="L183" s="19">
        <f t="shared" si="163"/>
        <v>0</v>
      </c>
      <c r="M183" s="19">
        <f t="shared" si="163"/>
        <v>0</v>
      </c>
      <c r="N183" s="19">
        <f t="shared" si="164"/>
        <v>0</v>
      </c>
      <c r="O183" s="19">
        <f t="shared" si="164"/>
        <v>0</v>
      </c>
      <c r="P183" s="19">
        <f t="shared" si="164"/>
        <v>0</v>
      </c>
      <c r="Q183" s="19">
        <f t="shared" si="164"/>
        <v>0</v>
      </c>
      <c r="R183" s="19">
        <f t="shared" si="164"/>
        <v>0</v>
      </c>
      <c r="S183" s="19">
        <f t="shared" si="164"/>
        <v>0</v>
      </c>
      <c r="T183" s="19">
        <f t="shared" si="164"/>
        <v>0</v>
      </c>
      <c r="U183" s="19">
        <f t="shared" si="164"/>
        <v>0</v>
      </c>
      <c r="V183" s="19">
        <f t="shared" si="164"/>
        <v>0</v>
      </c>
      <c r="W183" s="19">
        <f t="shared" si="164"/>
        <v>0</v>
      </c>
      <c r="X183" s="19">
        <f t="shared" si="165"/>
        <v>0</v>
      </c>
      <c r="Y183" s="19">
        <f t="shared" si="165"/>
        <v>0</v>
      </c>
      <c r="Z183" s="19">
        <f t="shared" si="165"/>
        <v>0</v>
      </c>
      <c r="AA183" s="19">
        <f t="shared" si="165"/>
        <v>0</v>
      </c>
      <c r="AB183" s="19">
        <f t="shared" si="165"/>
        <v>0</v>
      </c>
      <c r="AC183" s="19">
        <f t="shared" si="165"/>
        <v>0</v>
      </c>
      <c r="AD183" s="19">
        <f t="shared" si="165"/>
        <v>0</v>
      </c>
      <c r="AE183" s="19">
        <f t="shared" si="165"/>
        <v>0</v>
      </c>
      <c r="AF183" s="19">
        <f t="shared" si="165"/>
        <v>0</v>
      </c>
      <c r="AG183" s="19">
        <f t="shared" si="165"/>
        <v>0</v>
      </c>
      <c r="AH183" s="19">
        <f t="shared" si="166"/>
        <v>0</v>
      </c>
      <c r="AI183" s="19">
        <f t="shared" si="166"/>
        <v>0</v>
      </c>
      <c r="AJ183" s="19">
        <f t="shared" si="166"/>
        <v>0</v>
      </c>
      <c r="AK183" s="19">
        <f t="shared" si="166"/>
        <v>0</v>
      </c>
      <c r="AL183" s="19">
        <f t="shared" si="166"/>
        <v>0</v>
      </c>
      <c r="AM183" s="19">
        <f t="shared" si="166"/>
        <v>0</v>
      </c>
      <c r="AN183" s="19">
        <f t="shared" si="166"/>
        <v>0</v>
      </c>
      <c r="AO183" s="2">
        <f t="shared" si="150"/>
        <v>-7.4074074074073959E-2</v>
      </c>
      <c r="AP183" s="2">
        <f t="shared" si="154"/>
        <v>28.518518518518519</v>
      </c>
      <c r="AQ183" s="240">
        <f t="shared" si="151"/>
        <v>0</v>
      </c>
      <c r="AR183">
        <f>[1]!dic_interpolado(D183:AN183,D$83:AN$83,AQ183)</f>
        <v>0.86599999999999999</v>
      </c>
      <c r="AS183" s="2">
        <f t="shared" si="152"/>
        <v>28.518518518518519</v>
      </c>
    </row>
    <row r="184" spans="1:83" x14ac:dyDescent="0.25">
      <c r="A184">
        <f t="shared" si="149"/>
        <v>28.703703703703706</v>
      </c>
      <c r="B184">
        <v>101</v>
      </c>
      <c r="C184" s="20">
        <f t="shared" si="153"/>
        <v>-6.4814814814814659E-2</v>
      </c>
      <c r="D184" s="19">
        <f t="shared" ref="D184:M193" si="167">$H$74+$C184*$G$74+$F$74*D$83+$E$74*D$83*$C184+$C184^2*$D$74+$C$74*D$83^2</f>
        <v>0</v>
      </c>
      <c r="E184" s="19">
        <f t="shared" si="167"/>
        <v>0</v>
      </c>
      <c r="F184" s="19">
        <f t="shared" si="167"/>
        <v>0</v>
      </c>
      <c r="G184" s="19">
        <f t="shared" si="167"/>
        <v>0</v>
      </c>
      <c r="H184" s="19">
        <f t="shared" si="167"/>
        <v>0</v>
      </c>
      <c r="I184" s="19">
        <f t="shared" si="167"/>
        <v>0</v>
      </c>
      <c r="J184" s="19">
        <f t="shared" si="167"/>
        <v>0</v>
      </c>
      <c r="K184" s="19">
        <f t="shared" si="167"/>
        <v>0</v>
      </c>
      <c r="L184" s="19">
        <f t="shared" si="167"/>
        <v>0</v>
      </c>
      <c r="M184" s="19">
        <f t="shared" si="167"/>
        <v>0</v>
      </c>
      <c r="N184" s="19">
        <f t="shared" ref="N184:W193" si="168">$H$74+$C184*$G$74+$F$74*N$83+$E$74*N$83*$C184+$C184^2*$D$74+$C$74*N$83^2</f>
        <v>0</v>
      </c>
      <c r="O184" s="19">
        <f t="shared" si="168"/>
        <v>0</v>
      </c>
      <c r="P184" s="19">
        <f t="shared" si="168"/>
        <v>0</v>
      </c>
      <c r="Q184" s="19">
        <f t="shared" si="168"/>
        <v>0</v>
      </c>
      <c r="R184" s="19">
        <f t="shared" si="168"/>
        <v>0</v>
      </c>
      <c r="S184" s="19">
        <f t="shared" si="168"/>
        <v>0</v>
      </c>
      <c r="T184" s="19">
        <f t="shared" si="168"/>
        <v>0</v>
      </c>
      <c r="U184" s="19">
        <f t="shared" si="168"/>
        <v>0</v>
      </c>
      <c r="V184" s="19">
        <f t="shared" si="168"/>
        <v>0</v>
      </c>
      <c r="W184" s="19">
        <f t="shared" si="168"/>
        <v>0</v>
      </c>
      <c r="X184" s="19">
        <f t="shared" ref="X184:AG193" si="169">$H$74+$C184*$G$74+$F$74*X$83+$E$74*X$83*$C184+$C184^2*$D$74+$C$74*X$83^2</f>
        <v>0</v>
      </c>
      <c r="Y184" s="19">
        <f t="shared" si="169"/>
        <v>0</v>
      </c>
      <c r="Z184" s="19">
        <f t="shared" si="169"/>
        <v>0</v>
      </c>
      <c r="AA184" s="19">
        <f t="shared" si="169"/>
        <v>0</v>
      </c>
      <c r="AB184" s="19">
        <f t="shared" si="169"/>
        <v>0</v>
      </c>
      <c r="AC184" s="19">
        <f t="shared" si="169"/>
        <v>0</v>
      </c>
      <c r="AD184" s="19">
        <f t="shared" si="169"/>
        <v>0</v>
      </c>
      <c r="AE184" s="19">
        <f t="shared" si="169"/>
        <v>0</v>
      </c>
      <c r="AF184" s="19">
        <f t="shared" si="169"/>
        <v>0</v>
      </c>
      <c r="AG184" s="19">
        <f t="shared" si="169"/>
        <v>0</v>
      </c>
      <c r="AH184" s="19">
        <f t="shared" ref="AH184:AN193" si="170">$H$74+$C184*$G$74+$F$74*AH$83+$E$74*AH$83*$C184+$C184^2*$D$74+$C$74*AH$83^2</f>
        <v>0</v>
      </c>
      <c r="AI184" s="19">
        <f t="shared" si="170"/>
        <v>0</v>
      </c>
      <c r="AJ184" s="19">
        <f t="shared" si="170"/>
        <v>0</v>
      </c>
      <c r="AK184" s="19">
        <f t="shared" si="170"/>
        <v>0</v>
      </c>
      <c r="AL184" s="19">
        <f t="shared" si="170"/>
        <v>0</v>
      </c>
      <c r="AM184" s="19">
        <f t="shared" si="170"/>
        <v>0</v>
      </c>
      <c r="AN184" s="19">
        <f t="shared" si="170"/>
        <v>0</v>
      </c>
      <c r="AO184" s="2">
        <f t="shared" si="150"/>
        <v>-6.4814814814814659E-2</v>
      </c>
      <c r="AP184" s="2">
        <f t="shared" si="154"/>
        <v>28.703703703703706</v>
      </c>
      <c r="AQ184" s="240">
        <f t="shared" si="151"/>
        <v>0</v>
      </c>
      <c r="AR184">
        <f>[1]!dic_interpolado(D184:AN184,D$83:AN$83,AQ184)</f>
        <v>0.86599999999999999</v>
      </c>
      <c r="AS184" s="2">
        <f t="shared" si="152"/>
        <v>28.703703703703706</v>
      </c>
    </row>
    <row r="185" spans="1:83" x14ac:dyDescent="0.25">
      <c r="A185">
        <f t="shared" si="149"/>
        <v>28.888888888888889</v>
      </c>
      <c r="B185">
        <v>102</v>
      </c>
      <c r="C185" s="20">
        <f t="shared" si="153"/>
        <v>-5.555555555555558E-2</v>
      </c>
      <c r="D185" s="19">
        <f t="shared" si="167"/>
        <v>0</v>
      </c>
      <c r="E185" s="19">
        <f t="shared" si="167"/>
        <v>0</v>
      </c>
      <c r="F185" s="19">
        <f t="shared" si="167"/>
        <v>0</v>
      </c>
      <c r="G185" s="19">
        <f t="shared" si="167"/>
        <v>0</v>
      </c>
      <c r="H185" s="19">
        <f t="shared" si="167"/>
        <v>0</v>
      </c>
      <c r="I185" s="19">
        <f t="shared" si="167"/>
        <v>0</v>
      </c>
      <c r="J185" s="19">
        <f t="shared" si="167"/>
        <v>0</v>
      </c>
      <c r="K185" s="19">
        <f t="shared" si="167"/>
        <v>0</v>
      </c>
      <c r="L185" s="19">
        <f t="shared" si="167"/>
        <v>0</v>
      </c>
      <c r="M185" s="19">
        <f t="shared" si="167"/>
        <v>0</v>
      </c>
      <c r="N185" s="19">
        <f t="shared" si="168"/>
        <v>0</v>
      </c>
      <c r="O185" s="19">
        <f t="shared" si="168"/>
        <v>0</v>
      </c>
      <c r="P185" s="19">
        <f t="shared" si="168"/>
        <v>0</v>
      </c>
      <c r="Q185" s="19">
        <f t="shared" si="168"/>
        <v>0</v>
      </c>
      <c r="R185" s="19">
        <f t="shared" si="168"/>
        <v>0</v>
      </c>
      <c r="S185" s="19">
        <f t="shared" si="168"/>
        <v>0</v>
      </c>
      <c r="T185" s="19">
        <f t="shared" si="168"/>
        <v>0</v>
      </c>
      <c r="U185" s="19">
        <f t="shared" si="168"/>
        <v>0</v>
      </c>
      <c r="V185" s="19">
        <f t="shared" si="168"/>
        <v>0</v>
      </c>
      <c r="W185" s="19">
        <f t="shared" si="168"/>
        <v>0</v>
      </c>
      <c r="X185" s="19">
        <f t="shared" si="169"/>
        <v>0</v>
      </c>
      <c r="Y185" s="19">
        <f t="shared" si="169"/>
        <v>0</v>
      </c>
      <c r="Z185" s="19">
        <f t="shared" si="169"/>
        <v>0</v>
      </c>
      <c r="AA185" s="19">
        <f t="shared" si="169"/>
        <v>0</v>
      </c>
      <c r="AB185" s="19">
        <f t="shared" si="169"/>
        <v>0</v>
      </c>
      <c r="AC185" s="19">
        <f t="shared" si="169"/>
        <v>0</v>
      </c>
      <c r="AD185" s="19">
        <f t="shared" si="169"/>
        <v>0</v>
      </c>
      <c r="AE185" s="19">
        <f t="shared" si="169"/>
        <v>0</v>
      </c>
      <c r="AF185" s="19">
        <f t="shared" si="169"/>
        <v>0</v>
      </c>
      <c r="AG185" s="19">
        <f t="shared" si="169"/>
        <v>0</v>
      </c>
      <c r="AH185" s="19">
        <f t="shared" si="170"/>
        <v>0</v>
      </c>
      <c r="AI185" s="19">
        <f t="shared" si="170"/>
        <v>0</v>
      </c>
      <c r="AJ185" s="19">
        <f t="shared" si="170"/>
        <v>0</v>
      </c>
      <c r="AK185" s="19">
        <f t="shared" si="170"/>
        <v>0</v>
      </c>
      <c r="AL185" s="19">
        <f t="shared" si="170"/>
        <v>0</v>
      </c>
      <c r="AM185" s="19">
        <f t="shared" si="170"/>
        <v>0</v>
      </c>
      <c r="AN185" s="19">
        <f t="shared" si="170"/>
        <v>0</v>
      </c>
      <c r="AO185" s="2">
        <f t="shared" si="150"/>
        <v>-5.555555555555558E-2</v>
      </c>
      <c r="AP185" s="2">
        <f t="shared" si="154"/>
        <v>28.888888888888889</v>
      </c>
      <c r="AQ185" s="240">
        <f t="shared" si="151"/>
        <v>0</v>
      </c>
      <c r="AR185">
        <f>[1]!dic_interpolado(D185:AN185,D$83:AN$83,AQ185)</f>
        <v>0.86599999999999999</v>
      </c>
      <c r="AS185" s="2">
        <f t="shared" si="152"/>
        <v>28.888888888888889</v>
      </c>
    </row>
    <row r="186" spans="1:83" x14ac:dyDescent="0.25">
      <c r="A186">
        <f t="shared" si="149"/>
        <v>29.074074074074076</v>
      </c>
      <c r="B186">
        <v>103</v>
      </c>
      <c r="C186" s="20">
        <f t="shared" si="153"/>
        <v>-4.629629629629628E-2</v>
      </c>
      <c r="D186" s="19">
        <f t="shared" si="167"/>
        <v>0</v>
      </c>
      <c r="E186" s="19">
        <f t="shared" si="167"/>
        <v>0</v>
      </c>
      <c r="F186" s="19">
        <f t="shared" si="167"/>
        <v>0</v>
      </c>
      <c r="G186" s="19">
        <f t="shared" si="167"/>
        <v>0</v>
      </c>
      <c r="H186" s="19">
        <f t="shared" si="167"/>
        <v>0</v>
      </c>
      <c r="I186" s="19">
        <f t="shared" si="167"/>
        <v>0</v>
      </c>
      <c r="J186" s="19">
        <f t="shared" si="167"/>
        <v>0</v>
      </c>
      <c r="K186" s="19">
        <f t="shared" si="167"/>
        <v>0</v>
      </c>
      <c r="L186" s="19">
        <f t="shared" si="167"/>
        <v>0</v>
      </c>
      <c r="M186" s="19">
        <f t="shared" si="167"/>
        <v>0</v>
      </c>
      <c r="N186" s="19">
        <f t="shared" si="168"/>
        <v>0</v>
      </c>
      <c r="O186" s="19">
        <f t="shared" si="168"/>
        <v>0</v>
      </c>
      <c r="P186" s="19">
        <f t="shared" si="168"/>
        <v>0</v>
      </c>
      <c r="Q186" s="19">
        <f t="shared" si="168"/>
        <v>0</v>
      </c>
      <c r="R186" s="19">
        <f t="shared" si="168"/>
        <v>0</v>
      </c>
      <c r="S186" s="19">
        <f t="shared" si="168"/>
        <v>0</v>
      </c>
      <c r="T186" s="19">
        <f t="shared" si="168"/>
        <v>0</v>
      </c>
      <c r="U186" s="19">
        <f t="shared" si="168"/>
        <v>0</v>
      </c>
      <c r="V186" s="19">
        <f t="shared" si="168"/>
        <v>0</v>
      </c>
      <c r="W186" s="19">
        <f t="shared" si="168"/>
        <v>0</v>
      </c>
      <c r="X186" s="19">
        <f t="shared" si="169"/>
        <v>0</v>
      </c>
      <c r="Y186" s="19">
        <f t="shared" si="169"/>
        <v>0</v>
      </c>
      <c r="Z186" s="19">
        <f t="shared" si="169"/>
        <v>0</v>
      </c>
      <c r="AA186" s="19">
        <f t="shared" si="169"/>
        <v>0</v>
      </c>
      <c r="AB186" s="19">
        <f t="shared" si="169"/>
        <v>0</v>
      </c>
      <c r="AC186" s="19">
        <f t="shared" si="169"/>
        <v>0</v>
      </c>
      <c r="AD186" s="19">
        <f t="shared" si="169"/>
        <v>0</v>
      </c>
      <c r="AE186" s="19">
        <f t="shared" si="169"/>
        <v>0</v>
      </c>
      <c r="AF186" s="19">
        <f t="shared" si="169"/>
        <v>0</v>
      </c>
      <c r="AG186" s="19">
        <f t="shared" si="169"/>
        <v>0</v>
      </c>
      <c r="AH186" s="19">
        <f t="shared" si="170"/>
        <v>0</v>
      </c>
      <c r="AI186" s="19">
        <f t="shared" si="170"/>
        <v>0</v>
      </c>
      <c r="AJ186" s="19">
        <f t="shared" si="170"/>
        <v>0</v>
      </c>
      <c r="AK186" s="19">
        <f t="shared" si="170"/>
        <v>0</v>
      </c>
      <c r="AL186" s="19">
        <f t="shared" si="170"/>
        <v>0</v>
      </c>
      <c r="AM186" s="19">
        <f t="shared" si="170"/>
        <v>0</v>
      </c>
      <c r="AN186" s="19">
        <f t="shared" si="170"/>
        <v>0</v>
      </c>
      <c r="AO186" s="2">
        <f t="shared" si="150"/>
        <v>-4.629629629629628E-2</v>
      </c>
      <c r="AP186" s="2">
        <f t="shared" si="154"/>
        <v>29.074074074074076</v>
      </c>
      <c r="AQ186" s="240">
        <f t="shared" si="151"/>
        <v>0</v>
      </c>
      <c r="AR186">
        <f>[1]!dic_interpolado(D186:AN186,D$83:AN$83,AQ186)</f>
        <v>0.86599999999999999</v>
      </c>
      <c r="AS186" s="2">
        <f t="shared" si="152"/>
        <v>29.074074074074076</v>
      </c>
    </row>
    <row r="187" spans="1:83" x14ac:dyDescent="0.25">
      <c r="A187">
        <f t="shared" si="149"/>
        <v>29.25925925925926</v>
      </c>
      <c r="B187">
        <v>104</v>
      </c>
      <c r="C187" s="20">
        <f t="shared" si="153"/>
        <v>-3.7037037037036979E-2</v>
      </c>
      <c r="D187" s="19">
        <f t="shared" si="167"/>
        <v>0</v>
      </c>
      <c r="E187" s="19">
        <f t="shared" si="167"/>
        <v>0</v>
      </c>
      <c r="F187" s="19">
        <f t="shared" si="167"/>
        <v>0</v>
      </c>
      <c r="G187" s="19">
        <f t="shared" si="167"/>
        <v>0</v>
      </c>
      <c r="H187" s="19">
        <f t="shared" si="167"/>
        <v>0</v>
      </c>
      <c r="I187" s="19">
        <f t="shared" si="167"/>
        <v>0</v>
      </c>
      <c r="J187" s="19">
        <f t="shared" si="167"/>
        <v>0</v>
      </c>
      <c r="K187" s="19">
        <f t="shared" si="167"/>
        <v>0</v>
      </c>
      <c r="L187" s="19">
        <f t="shared" si="167"/>
        <v>0</v>
      </c>
      <c r="M187" s="19">
        <f t="shared" si="167"/>
        <v>0</v>
      </c>
      <c r="N187" s="19">
        <f t="shared" si="168"/>
        <v>0</v>
      </c>
      <c r="O187" s="19">
        <f t="shared" si="168"/>
        <v>0</v>
      </c>
      <c r="P187" s="19">
        <f t="shared" si="168"/>
        <v>0</v>
      </c>
      <c r="Q187" s="19">
        <f t="shared" si="168"/>
        <v>0</v>
      </c>
      <c r="R187" s="19">
        <f t="shared" si="168"/>
        <v>0</v>
      </c>
      <c r="S187" s="19">
        <f t="shared" si="168"/>
        <v>0</v>
      </c>
      <c r="T187" s="19">
        <f t="shared" si="168"/>
        <v>0</v>
      </c>
      <c r="U187" s="19">
        <f t="shared" si="168"/>
        <v>0</v>
      </c>
      <c r="V187" s="19">
        <f t="shared" si="168"/>
        <v>0</v>
      </c>
      <c r="W187" s="19">
        <f t="shared" si="168"/>
        <v>0</v>
      </c>
      <c r="X187" s="19">
        <f t="shared" si="169"/>
        <v>0</v>
      </c>
      <c r="Y187" s="19">
        <f t="shared" si="169"/>
        <v>0</v>
      </c>
      <c r="Z187" s="19">
        <f t="shared" si="169"/>
        <v>0</v>
      </c>
      <c r="AA187" s="19">
        <f t="shared" si="169"/>
        <v>0</v>
      </c>
      <c r="AB187" s="19">
        <f t="shared" si="169"/>
        <v>0</v>
      </c>
      <c r="AC187" s="19">
        <f t="shared" si="169"/>
        <v>0</v>
      </c>
      <c r="AD187" s="19">
        <f t="shared" si="169"/>
        <v>0</v>
      </c>
      <c r="AE187" s="19">
        <f t="shared" si="169"/>
        <v>0</v>
      </c>
      <c r="AF187" s="19">
        <f t="shared" si="169"/>
        <v>0</v>
      </c>
      <c r="AG187" s="19">
        <f t="shared" si="169"/>
        <v>0</v>
      </c>
      <c r="AH187" s="19">
        <f t="shared" si="170"/>
        <v>0</v>
      </c>
      <c r="AI187" s="19">
        <f t="shared" si="170"/>
        <v>0</v>
      </c>
      <c r="AJ187" s="19">
        <f t="shared" si="170"/>
        <v>0</v>
      </c>
      <c r="AK187" s="19">
        <f t="shared" si="170"/>
        <v>0</v>
      </c>
      <c r="AL187" s="19">
        <f t="shared" si="170"/>
        <v>0</v>
      </c>
      <c r="AM187" s="19">
        <f t="shared" si="170"/>
        <v>0</v>
      </c>
      <c r="AN187" s="19">
        <f t="shared" si="170"/>
        <v>0</v>
      </c>
      <c r="AO187" s="2">
        <f t="shared" si="150"/>
        <v>-3.7037037037036979E-2</v>
      </c>
      <c r="AP187" s="2">
        <f t="shared" si="154"/>
        <v>29.25925925925926</v>
      </c>
      <c r="AQ187" s="240">
        <f t="shared" si="151"/>
        <v>0</v>
      </c>
      <c r="AR187">
        <f>[1]!dic_interpolado(D187:AN187,D$83:AN$83,AQ187)</f>
        <v>0.86599999999999999</v>
      </c>
      <c r="AS187" s="2">
        <f t="shared" si="152"/>
        <v>29.25925925925926</v>
      </c>
    </row>
    <row r="188" spans="1:83" x14ac:dyDescent="0.25">
      <c r="A188">
        <f t="shared" si="149"/>
        <v>29.444444444444446</v>
      </c>
      <c r="B188">
        <v>105</v>
      </c>
      <c r="C188" s="20">
        <f t="shared" si="153"/>
        <v>-2.7777777777777679E-2</v>
      </c>
      <c r="D188" s="19">
        <f t="shared" si="167"/>
        <v>0</v>
      </c>
      <c r="E188" s="19">
        <f t="shared" si="167"/>
        <v>0</v>
      </c>
      <c r="F188" s="19">
        <f t="shared" si="167"/>
        <v>0</v>
      </c>
      <c r="G188" s="19">
        <f t="shared" si="167"/>
        <v>0</v>
      </c>
      <c r="H188" s="19">
        <f t="shared" si="167"/>
        <v>0</v>
      </c>
      <c r="I188" s="19">
        <f t="shared" si="167"/>
        <v>0</v>
      </c>
      <c r="J188" s="19">
        <f t="shared" si="167"/>
        <v>0</v>
      </c>
      <c r="K188" s="19">
        <f t="shared" si="167"/>
        <v>0</v>
      </c>
      <c r="L188" s="19">
        <f t="shared" si="167"/>
        <v>0</v>
      </c>
      <c r="M188" s="19">
        <f t="shared" si="167"/>
        <v>0</v>
      </c>
      <c r="N188" s="19">
        <f t="shared" si="168"/>
        <v>0</v>
      </c>
      <c r="O188" s="19">
        <f t="shared" si="168"/>
        <v>0</v>
      </c>
      <c r="P188" s="19">
        <f t="shared" si="168"/>
        <v>0</v>
      </c>
      <c r="Q188" s="19">
        <f t="shared" si="168"/>
        <v>0</v>
      </c>
      <c r="R188" s="19">
        <f t="shared" si="168"/>
        <v>0</v>
      </c>
      <c r="S188" s="19">
        <f t="shared" si="168"/>
        <v>0</v>
      </c>
      <c r="T188" s="19">
        <f t="shared" si="168"/>
        <v>0</v>
      </c>
      <c r="U188" s="19">
        <f t="shared" si="168"/>
        <v>0</v>
      </c>
      <c r="V188" s="19">
        <f t="shared" si="168"/>
        <v>0</v>
      </c>
      <c r="W188" s="19">
        <f t="shared" si="168"/>
        <v>0</v>
      </c>
      <c r="X188" s="19">
        <f t="shared" si="169"/>
        <v>0</v>
      </c>
      <c r="Y188" s="19">
        <f t="shared" si="169"/>
        <v>0</v>
      </c>
      <c r="Z188" s="19">
        <f t="shared" si="169"/>
        <v>0</v>
      </c>
      <c r="AA188" s="19">
        <f t="shared" si="169"/>
        <v>0</v>
      </c>
      <c r="AB188" s="19">
        <f t="shared" si="169"/>
        <v>0</v>
      </c>
      <c r="AC188" s="19">
        <f t="shared" si="169"/>
        <v>0</v>
      </c>
      <c r="AD188" s="19">
        <f t="shared" si="169"/>
        <v>0</v>
      </c>
      <c r="AE188" s="19">
        <f t="shared" si="169"/>
        <v>0</v>
      </c>
      <c r="AF188" s="19">
        <f t="shared" si="169"/>
        <v>0</v>
      </c>
      <c r="AG188" s="19">
        <f t="shared" si="169"/>
        <v>0</v>
      </c>
      <c r="AH188" s="19">
        <f t="shared" si="170"/>
        <v>0</v>
      </c>
      <c r="AI188" s="19">
        <f t="shared" si="170"/>
        <v>0</v>
      </c>
      <c r="AJ188" s="19">
        <f t="shared" si="170"/>
        <v>0</v>
      </c>
      <c r="AK188" s="19">
        <f t="shared" si="170"/>
        <v>0</v>
      </c>
      <c r="AL188" s="19">
        <f t="shared" si="170"/>
        <v>0</v>
      </c>
      <c r="AM188" s="19">
        <f t="shared" si="170"/>
        <v>0</v>
      </c>
      <c r="AN188" s="19">
        <f t="shared" si="170"/>
        <v>0</v>
      </c>
      <c r="AO188" s="2">
        <f t="shared" si="150"/>
        <v>-2.7777777777777679E-2</v>
      </c>
      <c r="AP188" s="2">
        <f t="shared" si="154"/>
        <v>29.444444444444446</v>
      </c>
      <c r="AQ188" s="240">
        <f t="shared" si="151"/>
        <v>0</v>
      </c>
      <c r="AR188">
        <f>[1]!dic_interpolado(D188:AN188,D$83:AN$83,AQ188)</f>
        <v>0.86599999999999999</v>
      </c>
      <c r="AS188" s="2">
        <f t="shared" si="152"/>
        <v>29.444444444444446</v>
      </c>
    </row>
    <row r="189" spans="1:83" x14ac:dyDescent="0.25">
      <c r="A189">
        <f t="shared" si="149"/>
        <v>29.629629629629633</v>
      </c>
      <c r="B189">
        <v>106</v>
      </c>
      <c r="C189" s="20">
        <f t="shared" si="153"/>
        <v>-1.8518518518518379E-2</v>
      </c>
      <c r="D189" s="19">
        <f t="shared" si="167"/>
        <v>0</v>
      </c>
      <c r="E189" s="19">
        <f t="shared" si="167"/>
        <v>0</v>
      </c>
      <c r="F189" s="19">
        <f t="shared" si="167"/>
        <v>0</v>
      </c>
      <c r="G189" s="19">
        <f t="shared" si="167"/>
        <v>0</v>
      </c>
      <c r="H189" s="19">
        <f t="shared" si="167"/>
        <v>0</v>
      </c>
      <c r="I189" s="19">
        <f t="shared" si="167"/>
        <v>0</v>
      </c>
      <c r="J189" s="19">
        <f t="shared" si="167"/>
        <v>0</v>
      </c>
      <c r="K189" s="19">
        <f t="shared" si="167"/>
        <v>0</v>
      </c>
      <c r="L189" s="19">
        <f t="shared" si="167"/>
        <v>0</v>
      </c>
      <c r="M189" s="19">
        <f t="shared" si="167"/>
        <v>0</v>
      </c>
      <c r="N189" s="19">
        <f t="shared" si="168"/>
        <v>0</v>
      </c>
      <c r="O189" s="19">
        <f t="shared" si="168"/>
        <v>0</v>
      </c>
      <c r="P189" s="19">
        <f t="shared" si="168"/>
        <v>0</v>
      </c>
      <c r="Q189" s="19">
        <f t="shared" si="168"/>
        <v>0</v>
      </c>
      <c r="R189" s="19">
        <f t="shared" si="168"/>
        <v>0</v>
      </c>
      <c r="S189" s="19">
        <f t="shared" si="168"/>
        <v>0</v>
      </c>
      <c r="T189" s="19">
        <f t="shared" si="168"/>
        <v>0</v>
      </c>
      <c r="U189" s="19">
        <f t="shared" si="168"/>
        <v>0</v>
      </c>
      <c r="V189" s="19">
        <f t="shared" si="168"/>
        <v>0</v>
      </c>
      <c r="W189" s="19">
        <f t="shared" si="168"/>
        <v>0</v>
      </c>
      <c r="X189" s="19">
        <f t="shared" si="169"/>
        <v>0</v>
      </c>
      <c r="Y189" s="19">
        <f t="shared" si="169"/>
        <v>0</v>
      </c>
      <c r="Z189" s="19">
        <f t="shared" si="169"/>
        <v>0</v>
      </c>
      <c r="AA189" s="19">
        <f t="shared" si="169"/>
        <v>0</v>
      </c>
      <c r="AB189" s="19">
        <f t="shared" si="169"/>
        <v>0</v>
      </c>
      <c r="AC189" s="19">
        <f t="shared" si="169"/>
        <v>0</v>
      </c>
      <c r="AD189" s="19">
        <f t="shared" si="169"/>
        <v>0</v>
      </c>
      <c r="AE189" s="19">
        <f t="shared" si="169"/>
        <v>0</v>
      </c>
      <c r="AF189" s="19">
        <f t="shared" si="169"/>
        <v>0</v>
      </c>
      <c r="AG189" s="19">
        <f t="shared" si="169"/>
        <v>0</v>
      </c>
      <c r="AH189" s="19">
        <f t="shared" si="170"/>
        <v>0</v>
      </c>
      <c r="AI189" s="19">
        <f t="shared" si="170"/>
        <v>0</v>
      </c>
      <c r="AJ189" s="19">
        <f t="shared" si="170"/>
        <v>0</v>
      </c>
      <c r="AK189" s="19">
        <f t="shared" si="170"/>
        <v>0</v>
      </c>
      <c r="AL189" s="19">
        <f t="shared" si="170"/>
        <v>0</v>
      </c>
      <c r="AM189" s="19">
        <f t="shared" si="170"/>
        <v>0</v>
      </c>
      <c r="AN189" s="19">
        <f t="shared" si="170"/>
        <v>0</v>
      </c>
      <c r="AO189" s="2">
        <f t="shared" si="150"/>
        <v>-1.8518518518518379E-2</v>
      </c>
      <c r="AP189" s="2">
        <f t="shared" si="154"/>
        <v>29.629629629629633</v>
      </c>
      <c r="AQ189" s="240">
        <f t="shared" si="151"/>
        <v>0</v>
      </c>
      <c r="AR189">
        <f>[1]!dic_interpolado(D189:AN189,D$83:AN$83,AQ189)</f>
        <v>0.86599999999999999</v>
      </c>
      <c r="AS189" s="2">
        <f t="shared" si="152"/>
        <v>29.629629629629633</v>
      </c>
    </row>
    <row r="190" spans="1:83" x14ac:dyDescent="0.25">
      <c r="A190">
        <f t="shared" si="149"/>
        <v>29.814814814814813</v>
      </c>
      <c r="B190">
        <v>107</v>
      </c>
      <c r="C190" s="20">
        <f t="shared" si="153"/>
        <v>-9.2592592592593004E-3</v>
      </c>
      <c r="D190" s="19">
        <f t="shared" si="167"/>
        <v>0</v>
      </c>
      <c r="E190" s="19">
        <f t="shared" si="167"/>
        <v>0</v>
      </c>
      <c r="F190" s="19">
        <f t="shared" si="167"/>
        <v>0</v>
      </c>
      <c r="G190" s="19">
        <f t="shared" si="167"/>
        <v>0</v>
      </c>
      <c r="H190" s="19">
        <f t="shared" si="167"/>
        <v>0</v>
      </c>
      <c r="I190" s="19">
        <f t="shared" si="167"/>
        <v>0</v>
      </c>
      <c r="J190" s="19">
        <f t="shared" si="167"/>
        <v>0</v>
      </c>
      <c r="K190" s="19">
        <f t="shared" si="167"/>
        <v>0</v>
      </c>
      <c r="L190" s="19">
        <f t="shared" si="167"/>
        <v>0</v>
      </c>
      <c r="M190" s="19">
        <f t="shared" si="167"/>
        <v>0</v>
      </c>
      <c r="N190" s="19">
        <f t="shared" si="168"/>
        <v>0</v>
      </c>
      <c r="O190" s="19">
        <f t="shared" si="168"/>
        <v>0</v>
      </c>
      <c r="P190" s="19">
        <f t="shared" si="168"/>
        <v>0</v>
      </c>
      <c r="Q190" s="19">
        <f t="shared" si="168"/>
        <v>0</v>
      </c>
      <c r="R190" s="19">
        <f t="shared" si="168"/>
        <v>0</v>
      </c>
      <c r="S190" s="19">
        <f t="shared" si="168"/>
        <v>0</v>
      </c>
      <c r="T190" s="19">
        <f t="shared" si="168"/>
        <v>0</v>
      </c>
      <c r="U190" s="19">
        <f t="shared" si="168"/>
        <v>0</v>
      </c>
      <c r="V190" s="19">
        <f t="shared" si="168"/>
        <v>0</v>
      </c>
      <c r="W190" s="19">
        <f t="shared" si="168"/>
        <v>0</v>
      </c>
      <c r="X190" s="19">
        <f t="shared" si="169"/>
        <v>0</v>
      </c>
      <c r="Y190" s="19">
        <f t="shared" si="169"/>
        <v>0</v>
      </c>
      <c r="Z190" s="19">
        <f t="shared" si="169"/>
        <v>0</v>
      </c>
      <c r="AA190" s="19">
        <f t="shared" si="169"/>
        <v>0</v>
      </c>
      <c r="AB190" s="19">
        <f t="shared" si="169"/>
        <v>0</v>
      </c>
      <c r="AC190" s="19">
        <f t="shared" si="169"/>
        <v>0</v>
      </c>
      <c r="AD190" s="19">
        <f t="shared" si="169"/>
        <v>0</v>
      </c>
      <c r="AE190" s="19">
        <f t="shared" si="169"/>
        <v>0</v>
      </c>
      <c r="AF190" s="19">
        <f t="shared" si="169"/>
        <v>0</v>
      </c>
      <c r="AG190" s="19">
        <f t="shared" si="169"/>
        <v>0</v>
      </c>
      <c r="AH190" s="19">
        <f t="shared" si="170"/>
        <v>0</v>
      </c>
      <c r="AI190" s="19">
        <f t="shared" si="170"/>
        <v>0</v>
      </c>
      <c r="AJ190" s="19">
        <f t="shared" si="170"/>
        <v>0</v>
      </c>
      <c r="AK190" s="19">
        <f t="shared" si="170"/>
        <v>0</v>
      </c>
      <c r="AL190" s="19">
        <f t="shared" si="170"/>
        <v>0</v>
      </c>
      <c r="AM190" s="19">
        <f t="shared" si="170"/>
        <v>0</v>
      </c>
      <c r="AN190" s="19">
        <f t="shared" si="170"/>
        <v>0</v>
      </c>
      <c r="AO190" s="2">
        <f t="shared" si="150"/>
        <v>-9.2592592592593004E-3</v>
      </c>
      <c r="AP190" s="2">
        <f t="shared" si="154"/>
        <v>29.814814814814813</v>
      </c>
      <c r="AQ190" s="240">
        <f t="shared" si="151"/>
        <v>0</v>
      </c>
      <c r="AR190">
        <f>[1]!dic_interpolado(D190:AN190,D$83:AN$83,AQ190)</f>
        <v>0.86599999999999999</v>
      </c>
      <c r="AS190" s="2">
        <f t="shared" si="152"/>
        <v>29.814814814814813</v>
      </c>
    </row>
    <row r="191" spans="1:83" x14ac:dyDescent="0.25">
      <c r="A191">
        <f t="shared" si="149"/>
        <v>30</v>
      </c>
      <c r="B191">
        <v>108</v>
      </c>
      <c r="C191" s="20">
        <f t="shared" si="153"/>
        <v>0</v>
      </c>
      <c r="D191" s="19">
        <f t="shared" si="167"/>
        <v>0</v>
      </c>
      <c r="E191" s="19">
        <f t="shared" si="167"/>
        <v>0</v>
      </c>
      <c r="F191" s="19">
        <f t="shared" si="167"/>
        <v>0</v>
      </c>
      <c r="G191" s="19">
        <f t="shared" si="167"/>
        <v>0</v>
      </c>
      <c r="H191" s="19">
        <f t="shared" si="167"/>
        <v>0</v>
      </c>
      <c r="I191" s="19">
        <f t="shared" si="167"/>
        <v>0</v>
      </c>
      <c r="J191" s="19">
        <f t="shared" si="167"/>
        <v>0</v>
      </c>
      <c r="K191" s="19">
        <f t="shared" si="167"/>
        <v>0</v>
      </c>
      <c r="L191" s="19">
        <f t="shared" si="167"/>
        <v>0</v>
      </c>
      <c r="M191" s="19">
        <f t="shared" si="167"/>
        <v>0</v>
      </c>
      <c r="N191" s="19">
        <f t="shared" si="168"/>
        <v>0</v>
      </c>
      <c r="O191" s="19">
        <f t="shared" si="168"/>
        <v>0</v>
      </c>
      <c r="P191" s="19">
        <f t="shared" si="168"/>
        <v>0</v>
      </c>
      <c r="Q191" s="19">
        <f t="shared" si="168"/>
        <v>0</v>
      </c>
      <c r="R191" s="19">
        <f t="shared" si="168"/>
        <v>0</v>
      </c>
      <c r="S191" s="19">
        <f t="shared" si="168"/>
        <v>0</v>
      </c>
      <c r="T191" s="19">
        <f t="shared" si="168"/>
        <v>0</v>
      </c>
      <c r="U191" s="19">
        <f t="shared" si="168"/>
        <v>0</v>
      </c>
      <c r="V191" s="19">
        <f t="shared" si="168"/>
        <v>0</v>
      </c>
      <c r="W191" s="19">
        <f t="shared" si="168"/>
        <v>0</v>
      </c>
      <c r="X191" s="19">
        <f t="shared" si="169"/>
        <v>0</v>
      </c>
      <c r="Y191" s="19">
        <f t="shared" si="169"/>
        <v>0</v>
      </c>
      <c r="Z191" s="19">
        <f t="shared" si="169"/>
        <v>0</v>
      </c>
      <c r="AA191" s="19">
        <f t="shared" si="169"/>
        <v>0</v>
      </c>
      <c r="AB191" s="19">
        <f t="shared" si="169"/>
        <v>0</v>
      </c>
      <c r="AC191" s="19">
        <f t="shared" si="169"/>
        <v>0</v>
      </c>
      <c r="AD191" s="19">
        <f t="shared" si="169"/>
        <v>0</v>
      </c>
      <c r="AE191" s="19">
        <f t="shared" si="169"/>
        <v>0</v>
      </c>
      <c r="AF191" s="19">
        <f t="shared" si="169"/>
        <v>0</v>
      </c>
      <c r="AG191" s="19">
        <f t="shared" si="169"/>
        <v>0</v>
      </c>
      <c r="AH191" s="19">
        <f t="shared" si="170"/>
        <v>0</v>
      </c>
      <c r="AI191" s="19">
        <f t="shared" si="170"/>
        <v>0</v>
      </c>
      <c r="AJ191" s="19">
        <f t="shared" si="170"/>
        <v>0</v>
      </c>
      <c r="AK191" s="19">
        <f t="shared" si="170"/>
        <v>0</v>
      </c>
      <c r="AL191" s="19">
        <f t="shared" si="170"/>
        <v>0</v>
      </c>
      <c r="AM191" s="19">
        <f t="shared" si="170"/>
        <v>0</v>
      </c>
      <c r="AN191" s="19">
        <f t="shared" si="170"/>
        <v>0</v>
      </c>
      <c r="AO191" s="2">
        <f t="shared" si="150"/>
        <v>0</v>
      </c>
      <c r="AP191" s="2">
        <f t="shared" si="154"/>
        <v>30</v>
      </c>
      <c r="AQ191" s="240">
        <f t="shared" si="151"/>
        <v>0</v>
      </c>
      <c r="AR191">
        <f>[1]!dic_interpolado(D191:AN191,D$83:AN$83,AQ191)</f>
        <v>0.86599999999999999</v>
      </c>
      <c r="AS191" s="2">
        <f t="shared" si="152"/>
        <v>30</v>
      </c>
    </row>
    <row r="192" spans="1:83" x14ac:dyDescent="0.25">
      <c r="A192">
        <f t="shared" si="149"/>
        <v>30.185185185185187</v>
      </c>
      <c r="B192">
        <v>109</v>
      </c>
      <c r="C192" s="20">
        <f t="shared" si="153"/>
        <v>9.2592592592593004E-3</v>
      </c>
      <c r="D192" s="19">
        <f t="shared" si="167"/>
        <v>0</v>
      </c>
      <c r="E192" s="19">
        <f t="shared" si="167"/>
        <v>0</v>
      </c>
      <c r="F192" s="19">
        <f t="shared" si="167"/>
        <v>0</v>
      </c>
      <c r="G192" s="19">
        <f t="shared" si="167"/>
        <v>0</v>
      </c>
      <c r="H192" s="19">
        <f t="shared" si="167"/>
        <v>0</v>
      </c>
      <c r="I192" s="19">
        <f t="shared" si="167"/>
        <v>0</v>
      </c>
      <c r="J192" s="19">
        <f t="shared" si="167"/>
        <v>0</v>
      </c>
      <c r="K192" s="19">
        <f t="shared" si="167"/>
        <v>0</v>
      </c>
      <c r="L192" s="19">
        <f t="shared" si="167"/>
        <v>0</v>
      </c>
      <c r="M192" s="19">
        <f t="shared" si="167"/>
        <v>0</v>
      </c>
      <c r="N192" s="19">
        <f t="shared" si="168"/>
        <v>0</v>
      </c>
      <c r="O192" s="19">
        <f t="shared" si="168"/>
        <v>0</v>
      </c>
      <c r="P192" s="19">
        <f t="shared" si="168"/>
        <v>0</v>
      </c>
      <c r="Q192" s="19">
        <f t="shared" si="168"/>
        <v>0</v>
      </c>
      <c r="R192" s="19">
        <f t="shared" si="168"/>
        <v>0</v>
      </c>
      <c r="S192" s="19">
        <f t="shared" si="168"/>
        <v>0</v>
      </c>
      <c r="T192" s="19">
        <f t="shared" si="168"/>
        <v>0</v>
      </c>
      <c r="U192" s="19">
        <f t="shared" si="168"/>
        <v>0</v>
      </c>
      <c r="V192" s="19">
        <f t="shared" si="168"/>
        <v>0</v>
      </c>
      <c r="W192" s="19">
        <f t="shared" si="168"/>
        <v>0</v>
      </c>
      <c r="X192" s="19">
        <f t="shared" si="169"/>
        <v>0</v>
      </c>
      <c r="Y192" s="19">
        <f t="shared" si="169"/>
        <v>0</v>
      </c>
      <c r="Z192" s="19">
        <f t="shared" si="169"/>
        <v>0</v>
      </c>
      <c r="AA192" s="19">
        <f t="shared" si="169"/>
        <v>0</v>
      </c>
      <c r="AB192" s="19">
        <f t="shared" si="169"/>
        <v>0</v>
      </c>
      <c r="AC192" s="19">
        <f t="shared" si="169"/>
        <v>0</v>
      </c>
      <c r="AD192" s="19">
        <f t="shared" si="169"/>
        <v>0</v>
      </c>
      <c r="AE192" s="19">
        <f t="shared" si="169"/>
        <v>0</v>
      </c>
      <c r="AF192" s="19">
        <f t="shared" si="169"/>
        <v>0</v>
      </c>
      <c r="AG192" s="19">
        <f t="shared" si="169"/>
        <v>0</v>
      </c>
      <c r="AH192" s="19">
        <f t="shared" si="170"/>
        <v>0</v>
      </c>
      <c r="AI192" s="19">
        <f t="shared" si="170"/>
        <v>0</v>
      </c>
      <c r="AJ192" s="19">
        <f t="shared" si="170"/>
        <v>0</v>
      </c>
      <c r="AK192" s="19">
        <f t="shared" si="170"/>
        <v>0</v>
      </c>
      <c r="AL192" s="19">
        <f t="shared" si="170"/>
        <v>0</v>
      </c>
      <c r="AM192" s="19">
        <f t="shared" si="170"/>
        <v>0</v>
      </c>
      <c r="AN192" s="19">
        <f t="shared" si="170"/>
        <v>0</v>
      </c>
      <c r="AO192" s="2">
        <f t="shared" si="150"/>
        <v>9.2592592592593004E-3</v>
      </c>
      <c r="AP192" s="2">
        <f t="shared" si="154"/>
        <v>30.185185185185187</v>
      </c>
      <c r="AQ192" s="240">
        <f t="shared" si="151"/>
        <v>0</v>
      </c>
      <c r="AR192">
        <f>[1]!dic_interpolado(D192:AN192,D$83:AN$83,AQ192)</f>
        <v>0.86599999999999999</v>
      </c>
      <c r="AS192" s="2">
        <f t="shared" si="152"/>
        <v>30.185185185185187</v>
      </c>
    </row>
    <row r="193" spans="1:45" x14ac:dyDescent="0.25">
      <c r="A193">
        <f t="shared" si="149"/>
        <v>30.370370370370374</v>
      </c>
      <c r="B193">
        <v>110</v>
      </c>
      <c r="C193" s="20">
        <f t="shared" si="153"/>
        <v>1.8518518518518601E-2</v>
      </c>
      <c r="D193" s="19">
        <f t="shared" si="167"/>
        <v>0</v>
      </c>
      <c r="E193" s="19">
        <f t="shared" si="167"/>
        <v>0</v>
      </c>
      <c r="F193" s="19">
        <f t="shared" si="167"/>
        <v>0</v>
      </c>
      <c r="G193" s="19">
        <f t="shared" si="167"/>
        <v>0</v>
      </c>
      <c r="H193" s="19">
        <f t="shared" si="167"/>
        <v>0</v>
      </c>
      <c r="I193" s="19">
        <f t="shared" si="167"/>
        <v>0</v>
      </c>
      <c r="J193" s="19">
        <f t="shared" si="167"/>
        <v>0</v>
      </c>
      <c r="K193" s="19">
        <f t="shared" si="167"/>
        <v>0</v>
      </c>
      <c r="L193" s="19">
        <f t="shared" si="167"/>
        <v>0</v>
      </c>
      <c r="M193" s="19">
        <f t="shared" si="167"/>
        <v>0</v>
      </c>
      <c r="N193" s="19">
        <f t="shared" si="168"/>
        <v>0</v>
      </c>
      <c r="O193" s="19">
        <f t="shared" si="168"/>
        <v>0</v>
      </c>
      <c r="P193" s="19">
        <f t="shared" si="168"/>
        <v>0</v>
      </c>
      <c r="Q193" s="19">
        <f t="shared" si="168"/>
        <v>0</v>
      </c>
      <c r="R193" s="19">
        <f t="shared" si="168"/>
        <v>0</v>
      </c>
      <c r="S193" s="19">
        <f t="shared" si="168"/>
        <v>0</v>
      </c>
      <c r="T193" s="19">
        <f t="shared" si="168"/>
        <v>0</v>
      </c>
      <c r="U193" s="19">
        <f t="shared" si="168"/>
        <v>0</v>
      </c>
      <c r="V193" s="19">
        <f t="shared" si="168"/>
        <v>0</v>
      </c>
      <c r="W193" s="19">
        <f t="shared" si="168"/>
        <v>0</v>
      </c>
      <c r="X193" s="19">
        <f t="shared" si="169"/>
        <v>0</v>
      </c>
      <c r="Y193" s="19">
        <f t="shared" si="169"/>
        <v>0</v>
      </c>
      <c r="Z193" s="19">
        <f t="shared" si="169"/>
        <v>0</v>
      </c>
      <c r="AA193" s="19">
        <f t="shared" si="169"/>
        <v>0</v>
      </c>
      <c r="AB193" s="19">
        <f t="shared" si="169"/>
        <v>0</v>
      </c>
      <c r="AC193" s="19">
        <f t="shared" si="169"/>
        <v>0</v>
      </c>
      <c r="AD193" s="19">
        <f t="shared" si="169"/>
        <v>0</v>
      </c>
      <c r="AE193" s="19">
        <f t="shared" si="169"/>
        <v>0</v>
      </c>
      <c r="AF193" s="19">
        <f t="shared" si="169"/>
        <v>0</v>
      </c>
      <c r="AG193" s="19">
        <f t="shared" si="169"/>
        <v>0</v>
      </c>
      <c r="AH193" s="19">
        <f t="shared" si="170"/>
        <v>0</v>
      </c>
      <c r="AI193" s="19">
        <f t="shared" si="170"/>
        <v>0</v>
      </c>
      <c r="AJ193" s="19">
        <f t="shared" si="170"/>
        <v>0</v>
      </c>
      <c r="AK193" s="19">
        <f t="shared" si="170"/>
        <v>0</v>
      </c>
      <c r="AL193" s="19">
        <f t="shared" si="170"/>
        <v>0</v>
      </c>
      <c r="AM193" s="19">
        <f t="shared" si="170"/>
        <v>0</v>
      </c>
      <c r="AN193" s="19">
        <f t="shared" si="170"/>
        <v>0</v>
      </c>
      <c r="AO193" s="2">
        <f t="shared" si="150"/>
        <v>1.8518518518518601E-2</v>
      </c>
      <c r="AP193" s="2">
        <f t="shared" si="154"/>
        <v>30.370370370370374</v>
      </c>
      <c r="AQ193" s="240">
        <f t="shared" si="151"/>
        <v>0</v>
      </c>
      <c r="AR193">
        <f>[1]!dic_interpolado(D193:AN193,D$83:AN$83,AQ193)</f>
        <v>0.86599999999999999</v>
      </c>
      <c r="AS193" s="2">
        <f t="shared" si="152"/>
        <v>30.370370370370374</v>
      </c>
    </row>
    <row r="194" spans="1:45" x14ac:dyDescent="0.25">
      <c r="A194">
        <f t="shared" si="149"/>
        <v>30.555555555555557</v>
      </c>
      <c r="B194">
        <v>111</v>
      </c>
      <c r="C194" s="20">
        <f t="shared" si="153"/>
        <v>2.777777777777779E-2</v>
      </c>
      <c r="D194" s="19">
        <f t="shared" ref="D194:M203" si="171">$H$74+$C194*$G$74+$F$74*D$83+$E$74*D$83*$C194+$C194^2*$D$74+$C$74*D$83^2</f>
        <v>0</v>
      </c>
      <c r="E194" s="19">
        <f t="shared" si="171"/>
        <v>0</v>
      </c>
      <c r="F194" s="19">
        <f t="shared" si="171"/>
        <v>0</v>
      </c>
      <c r="G194" s="19">
        <f t="shared" si="171"/>
        <v>0</v>
      </c>
      <c r="H194" s="19">
        <f t="shared" si="171"/>
        <v>0</v>
      </c>
      <c r="I194" s="19">
        <f t="shared" si="171"/>
        <v>0</v>
      </c>
      <c r="J194" s="19">
        <f t="shared" si="171"/>
        <v>0</v>
      </c>
      <c r="K194" s="19">
        <f t="shared" si="171"/>
        <v>0</v>
      </c>
      <c r="L194" s="19">
        <f t="shared" si="171"/>
        <v>0</v>
      </c>
      <c r="M194" s="19">
        <f t="shared" si="171"/>
        <v>0</v>
      </c>
      <c r="N194" s="19">
        <f t="shared" ref="N194:W203" si="172">$H$74+$C194*$G$74+$F$74*N$83+$E$74*N$83*$C194+$C194^2*$D$74+$C$74*N$83^2</f>
        <v>0</v>
      </c>
      <c r="O194" s="19">
        <f t="shared" si="172"/>
        <v>0</v>
      </c>
      <c r="P194" s="19">
        <f t="shared" si="172"/>
        <v>0</v>
      </c>
      <c r="Q194" s="19">
        <f t="shared" si="172"/>
        <v>0</v>
      </c>
      <c r="R194" s="19">
        <f t="shared" si="172"/>
        <v>0</v>
      </c>
      <c r="S194" s="19">
        <f t="shared" si="172"/>
        <v>0</v>
      </c>
      <c r="T194" s="19">
        <f t="shared" si="172"/>
        <v>0</v>
      </c>
      <c r="U194" s="19">
        <f t="shared" si="172"/>
        <v>0</v>
      </c>
      <c r="V194" s="19">
        <f t="shared" si="172"/>
        <v>0</v>
      </c>
      <c r="W194" s="19">
        <f t="shared" si="172"/>
        <v>0</v>
      </c>
      <c r="X194" s="19">
        <f t="shared" ref="X194:AG203" si="173">$H$74+$C194*$G$74+$F$74*X$83+$E$74*X$83*$C194+$C194^2*$D$74+$C$74*X$83^2</f>
        <v>0</v>
      </c>
      <c r="Y194" s="19">
        <f t="shared" si="173"/>
        <v>0</v>
      </c>
      <c r="Z194" s="19">
        <f t="shared" si="173"/>
        <v>0</v>
      </c>
      <c r="AA194" s="19">
        <f t="shared" si="173"/>
        <v>0</v>
      </c>
      <c r="AB194" s="19">
        <f t="shared" si="173"/>
        <v>0</v>
      </c>
      <c r="AC194" s="19">
        <f t="shared" si="173"/>
        <v>0</v>
      </c>
      <c r="AD194" s="19">
        <f t="shared" si="173"/>
        <v>0</v>
      </c>
      <c r="AE194" s="19">
        <f t="shared" si="173"/>
        <v>0</v>
      </c>
      <c r="AF194" s="19">
        <f t="shared" si="173"/>
        <v>0</v>
      </c>
      <c r="AG194" s="19">
        <f t="shared" si="173"/>
        <v>0</v>
      </c>
      <c r="AH194" s="19">
        <f t="shared" ref="AH194:AN203" si="174">$H$74+$C194*$G$74+$F$74*AH$83+$E$74*AH$83*$C194+$C194^2*$D$74+$C$74*AH$83^2</f>
        <v>0</v>
      </c>
      <c r="AI194" s="19">
        <f t="shared" si="174"/>
        <v>0</v>
      </c>
      <c r="AJ194" s="19">
        <f t="shared" si="174"/>
        <v>0</v>
      </c>
      <c r="AK194" s="19">
        <f t="shared" si="174"/>
        <v>0</v>
      </c>
      <c r="AL194" s="19">
        <f t="shared" si="174"/>
        <v>0</v>
      </c>
      <c r="AM194" s="19">
        <f t="shared" si="174"/>
        <v>0</v>
      </c>
      <c r="AN194" s="19">
        <f t="shared" si="174"/>
        <v>0</v>
      </c>
      <c r="AO194" s="2">
        <f t="shared" si="150"/>
        <v>2.777777777777779E-2</v>
      </c>
      <c r="AP194" s="2">
        <f t="shared" si="154"/>
        <v>30.555555555555557</v>
      </c>
      <c r="AQ194" s="240">
        <f t="shared" si="151"/>
        <v>0</v>
      </c>
      <c r="AR194">
        <f>[1]!dic_interpolado(D194:AN194,D$83:AN$83,AQ194)</f>
        <v>0.86599999999999999</v>
      </c>
      <c r="AS194" s="2">
        <f t="shared" si="152"/>
        <v>30.555555555555557</v>
      </c>
    </row>
    <row r="195" spans="1:45" x14ac:dyDescent="0.25">
      <c r="A195">
        <f t="shared" si="149"/>
        <v>30.74074074074074</v>
      </c>
      <c r="B195">
        <v>112</v>
      </c>
      <c r="C195" s="20">
        <f t="shared" si="153"/>
        <v>3.703703703703709E-2</v>
      </c>
      <c r="D195" s="19">
        <f t="shared" si="171"/>
        <v>0</v>
      </c>
      <c r="E195" s="19">
        <f t="shared" si="171"/>
        <v>0</v>
      </c>
      <c r="F195" s="19">
        <f t="shared" si="171"/>
        <v>0</v>
      </c>
      <c r="G195" s="19">
        <f t="shared" si="171"/>
        <v>0</v>
      </c>
      <c r="H195" s="19">
        <f t="shared" si="171"/>
        <v>0</v>
      </c>
      <c r="I195" s="19">
        <f t="shared" si="171"/>
        <v>0</v>
      </c>
      <c r="J195" s="19">
        <f t="shared" si="171"/>
        <v>0</v>
      </c>
      <c r="K195" s="19">
        <f t="shared" si="171"/>
        <v>0</v>
      </c>
      <c r="L195" s="19">
        <f t="shared" si="171"/>
        <v>0</v>
      </c>
      <c r="M195" s="19">
        <f t="shared" si="171"/>
        <v>0</v>
      </c>
      <c r="N195" s="19">
        <f t="shared" si="172"/>
        <v>0</v>
      </c>
      <c r="O195" s="19">
        <f t="shared" si="172"/>
        <v>0</v>
      </c>
      <c r="P195" s="19">
        <f t="shared" si="172"/>
        <v>0</v>
      </c>
      <c r="Q195" s="19">
        <f t="shared" si="172"/>
        <v>0</v>
      </c>
      <c r="R195" s="19">
        <f t="shared" si="172"/>
        <v>0</v>
      </c>
      <c r="S195" s="19">
        <f t="shared" si="172"/>
        <v>0</v>
      </c>
      <c r="T195" s="19">
        <f t="shared" si="172"/>
        <v>0</v>
      </c>
      <c r="U195" s="19">
        <f t="shared" si="172"/>
        <v>0</v>
      </c>
      <c r="V195" s="19">
        <f t="shared" si="172"/>
        <v>0</v>
      </c>
      <c r="W195" s="19">
        <f t="shared" si="172"/>
        <v>0</v>
      </c>
      <c r="X195" s="19">
        <f t="shared" si="173"/>
        <v>0</v>
      </c>
      <c r="Y195" s="19">
        <f t="shared" si="173"/>
        <v>0</v>
      </c>
      <c r="Z195" s="19">
        <f t="shared" si="173"/>
        <v>0</v>
      </c>
      <c r="AA195" s="19">
        <f t="shared" si="173"/>
        <v>0</v>
      </c>
      <c r="AB195" s="19">
        <f t="shared" si="173"/>
        <v>0</v>
      </c>
      <c r="AC195" s="19">
        <f t="shared" si="173"/>
        <v>0</v>
      </c>
      <c r="AD195" s="19">
        <f t="shared" si="173"/>
        <v>0</v>
      </c>
      <c r="AE195" s="19">
        <f t="shared" si="173"/>
        <v>0</v>
      </c>
      <c r="AF195" s="19">
        <f t="shared" si="173"/>
        <v>0</v>
      </c>
      <c r="AG195" s="19">
        <f t="shared" si="173"/>
        <v>0</v>
      </c>
      <c r="AH195" s="19">
        <f t="shared" si="174"/>
        <v>0</v>
      </c>
      <c r="AI195" s="19">
        <f t="shared" si="174"/>
        <v>0</v>
      </c>
      <c r="AJ195" s="19">
        <f t="shared" si="174"/>
        <v>0</v>
      </c>
      <c r="AK195" s="19">
        <f t="shared" si="174"/>
        <v>0</v>
      </c>
      <c r="AL195" s="19">
        <f t="shared" si="174"/>
        <v>0</v>
      </c>
      <c r="AM195" s="19">
        <f t="shared" si="174"/>
        <v>0</v>
      </c>
      <c r="AN195" s="19">
        <f t="shared" si="174"/>
        <v>0</v>
      </c>
      <c r="AO195" s="2">
        <f t="shared" si="150"/>
        <v>3.703703703703709E-2</v>
      </c>
      <c r="AP195" s="2">
        <f t="shared" si="154"/>
        <v>30.74074074074074</v>
      </c>
      <c r="AQ195" s="240">
        <f t="shared" si="151"/>
        <v>0</v>
      </c>
      <c r="AR195">
        <f>[1]!dic_interpolado(D195:AN195,D$83:AN$83,AQ195)</f>
        <v>0.86599999999999999</v>
      </c>
      <c r="AS195" s="2">
        <f t="shared" si="152"/>
        <v>30.74074074074074</v>
      </c>
    </row>
    <row r="196" spans="1:45" x14ac:dyDescent="0.25">
      <c r="A196">
        <f t="shared" si="149"/>
        <v>30.925925925925927</v>
      </c>
      <c r="B196">
        <v>113</v>
      </c>
      <c r="C196" s="20">
        <f t="shared" si="153"/>
        <v>4.6296296296296391E-2</v>
      </c>
      <c r="D196" s="19">
        <f t="shared" si="171"/>
        <v>0</v>
      </c>
      <c r="E196" s="19">
        <f t="shared" si="171"/>
        <v>0</v>
      </c>
      <c r="F196" s="19">
        <f t="shared" si="171"/>
        <v>0</v>
      </c>
      <c r="G196" s="19">
        <f t="shared" si="171"/>
        <v>0</v>
      </c>
      <c r="H196" s="19">
        <f t="shared" si="171"/>
        <v>0</v>
      </c>
      <c r="I196" s="19">
        <f t="shared" si="171"/>
        <v>0</v>
      </c>
      <c r="J196" s="19">
        <f t="shared" si="171"/>
        <v>0</v>
      </c>
      <c r="K196" s="19">
        <f t="shared" si="171"/>
        <v>0</v>
      </c>
      <c r="L196" s="19">
        <f t="shared" si="171"/>
        <v>0</v>
      </c>
      <c r="M196" s="19">
        <f t="shared" si="171"/>
        <v>0</v>
      </c>
      <c r="N196" s="19">
        <f t="shared" si="172"/>
        <v>0</v>
      </c>
      <c r="O196" s="19">
        <f t="shared" si="172"/>
        <v>0</v>
      </c>
      <c r="P196" s="19">
        <f t="shared" si="172"/>
        <v>0</v>
      </c>
      <c r="Q196" s="19">
        <f t="shared" si="172"/>
        <v>0</v>
      </c>
      <c r="R196" s="19">
        <f t="shared" si="172"/>
        <v>0</v>
      </c>
      <c r="S196" s="19">
        <f t="shared" si="172"/>
        <v>0</v>
      </c>
      <c r="T196" s="19">
        <f t="shared" si="172"/>
        <v>0</v>
      </c>
      <c r="U196" s="19">
        <f t="shared" si="172"/>
        <v>0</v>
      </c>
      <c r="V196" s="19">
        <f t="shared" si="172"/>
        <v>0</v>
      </c>
      <c r="W196" s="19">
        <f t="shared" si="172"/>
        <v>0</v>
      </c>
      <c r="X196" s="19">
        <f t="shared" si="173"/>
        <v>0</v>
      </c>
      <c r="Y196" s="19">
        <f t="shared" si="173"/>
        <v>0</v>
      </c>
      <c r="Z196" s="19">
        <f t="shared" si="173"/>
        <v>0</v>
      </c>
      <c r="AA196" s="19">
        <f t="shared" si="173"/>
        <v>0</v>
      </c>
      <c r="AB196" s="19">
        <f t="shared" si="173"/>
        <v>0</v>
      </c>
      <c r="AC196" s="19">
        <f t="shared" si="173"/>
        <v>0</v>
      </c>
      <c r="AD196" s="19">
        <f t="shared" si="173"/>
        <v>0</v>
      </c>
      <c r="AE196" s="19">
        <f t="shared" si="173"/>
        <v>0</v>
      </c>
      <c r="AF196" s="19">
        <f t="shared" si="173"/>
        <v>0</v>
      </c>
      <c r="AG196" s="19">
        <f t="shared" si="173"/>
        <v>0</v>
      </c>
      <c r="AH196" s="19">
        <f t="shared" si="174"/>
        <v>0</v>
      </c>
      <c r="AI196" s="19">
        <f t="shared" si="174"/>
        <v>0</v>
      </c>
      <c r="AJ196" s="19">
        <f t="shared" si="174"/>
        <v>0</v>
      </c>
      <c r="AK196" s="19">
        <f t="shared" si="174"/>
        <v>0</v>
      </c>
      <c r="AL196" s="19">
        <f t="shared" si="174"/>
        <v>0</v>
      </c>
      <c r="AM196" s="19">
        <f t="shared" si="174"/>
        <v>0</v>
      </c>
      <c r="AN196" s="19">
        <f t="shared" si="174"/>
        <v>0</v>
      </c>
      <c r="AO196" s="2">
        <f t="shared" si="150"/>
        <v>4.6296296296296391E-2</v>
      </c>
      <c r="AP196" s="2">
        <f t="shared" si="154"/>
        <v>30.925925925925927</v>
      </c>
      <c r="AQ196" s="240">
        <f t="shared" si="151"/>
        <v>0</v>
      </c>
      <c r="AR196">
        <f>[1]!dic_interpolado(D196:AN196,D$83:AN$83,AQ196)</f>
        <v>0.86599999999999999</v>
      </c>
      <c r="AS196" s="2">
        <f t="shared" si="152"/>
        <v>30.925925925925927</v>
      </c>
    </row>
    <row r="197" spans="1:45" x14ac:dyDescent="0.25">
      <c r="A197">
        <f t="shared" si="149"/>
        <v>31.111111111111111</v>
      </c>
      <c r="B197">
        <v>114</v>
      </c>
      <c r="C197" s="20">
        <f t="shared" si="153"/>
        <v>5.555555555555558E-2</v>
      </c>
      <c r="D197" s="19">
        <f t="shared" si="171"/>
        <v>0</v>
      </c>
      <c r="E197" s="19">
        <f t="shared" si="171"/>
        <v>0</v>
      </c>
      <c r="F197" s="19">
        <f t="shared" si="171"/>
        <v>0</v>
      </c>
      <c r="G197" s="19">
        <f t="shared" si="171"/>
        <v>0</v>
      </c>
      <c r="H197" s="19">
        <f t="shared" si="171"/>
        <v>0</v>
      </c>
      <c r="I197" s="19">
        <f t="shared" si="171"/>
        <v>0</v>
      </c>
      <c r="J197" s="19">
        <f t="shared" si="171"/>
        <v>0</v>
      </c>
      <c r="K197" s="19">
        <f t="shared" si="171"/>
        <v>0</v>
      </c>
      <c r="L197" s="19">
        <f t="shared" si="171"/>
        <v>0</v>
      </c>
      <c r="M197" s="19">
        <f t="shared" si="171"/>
        <v>0</v>
      </c>
      <c r="N197" s="19">
        <f t="shared" si="172"/>
        <v>0</v>
      </c>
      <c r="O197" s="19">
        <f t="shared" si="172"/>
        <v>0</v>
      </c>
      <c r="P197" s="19">
        <f t="shared" si="172"/>
        <v>0</v>
      </c>
      <c r="Q197" s="19">
        <f t="shared" si="172"/>
        <v>0</v>
      </c>
      <c r="R197" s="19">
        <f t="shared" si="172"/>
        <v>0</v>
      </c>
      <c r="S197" s="19">
        <f t="shared" si="172"/>
        <v>0</v>
      </c>
      <c r="T197" s="19">
        <f t="shared" si="172"/>
        <v>0</v>
      </c>
      <c r="U197" s="19">
        <f t="shared" si="172"/>
        <v>0</v>
      </c>
      <c r="V197" s="19">
        <f t="shared" si="172"/>
        <v>0</v>
      </c>
      <c r="W197" s="19">
        <f t="shared" si="172"/>
        <v>0</v>
      </c>
      <c r="X197" s="19">
        <f t="shared" si="173"/>
        <v>0</v>
      </c>
      <c r="Y197" s="19">
        <f t="shared" si="173"/>
        <v>0</v>
      </c>
      <c r="Z197" s="19">
        <f t="shared" si="173"/>
        <v>0</v>
      </c>
      <c r="AA197" s="19">
        <f t="shared" si="173"/>
        <v>0</v>
      </c>
      <c r="AB197" s="19">
        <f t="shared" si="173"/>
        <v>0</v>
      </c>
      <c r="AC197" s="19">
        <f t="shared" si="173"/>
        <v>0</v>
      </c>
      <c r="AD197" s="19">
        <f t="shared" si="173"/>
        <v>0</v>
      </c>
      <c r="AE197" s="19">
        <f t="shared" si="173"/>
        <v>0</v>
      </c>
      <c r="AF197" s="19">
        <f t="shared" si="173"/>
        <v>0</v>
      </c>
      <c r="AG197" s="19">
        <f t="shared" si="173"/>
        <v>0</v>
      </c>
      <c r="AH197" s="19">
        <f t="shared" si="174"/>
        <v>0</v>
      </c>
      <c r="AI197" s="19">
        <f t="shared" si="174"/>
        <v>0</v>
      </c>
      <c r="AJ197" s="19">
        <f t="shared" si="174"/>
        <v>0</v>
      </c>
      <c r="AK197" s="19">
        <f t="shared" si="174"/>
        <v>0</v>
      </c>
      <c r="AL197" s="19">
        <f t="shared" si="174"/>
        <v>0</v>
      </c>
      <c r="AM197" s="19">
        <f t="shared" si="174"/>
        <v>0</v>
      </c>
      <c r="AN197" s="19">
        <f t="shared" si="174"/>
        <v>0</v>
      </c>
      <c r="AO197" s="2">
        <f t="shared" si="150"/>
        <v>5.555555555555558E-2</v>
      </c>
      <c r="AP197" s="2">
        <f t="shared" si="154"/>
        <v>31.111111111111111</v>
      </c>
      <c r="AQ197" s="240">
        <f t="shared" si="151"/>
        <v>0</v>
      </c>
      <c r="AR197">
        <f>[1]!dic_interpolado(D197:AN197,D$83:AN$83,AQ197)</f>
        <v>0.86599999999999999</v>
      </c>
      <c r="AS197" s="2">
        <f t="shared" si="152"/>
        <v>31.111111111111111</v>
      </c>
    </row>
    <row r="198" spans="1:45" x14ac:dyDescent="0.25">
      <c r="A198">
        <f t="shared" si="149"/>
        <v>31.296296296296298</v>
      </c>
      <c r="B198">
        <v>115</v>
      </c>
      <c r="C198" s="20">
        <f t="shared" si="153"/>
        <v>6.4814814814814881E-2</v>
      </c>
      <c r="D198" s="19">
        <f t="shared" si="171"/>
        <v>0</v>
      </c>
      <c r="E198" s="19">
        <f t="shared" si="171"/>
        <v>0</v>
      </c>
      <c r="F198" s="19">
        <f t="shared" si="171"/>
        <v>0</v>
      </c>
      <c r="G198" s="19">
        <f t="shared" si="171"/>
        <v>0</v>
      </c>
      <c r="H198" s="19">
        <f t="shared" si="171"/>
        <v>0</v>
      </c>
      <c r="I198" s="19">
        <f t="shared" si="171"/>
        <v>0</v>
      </c>
      <c r="J198" s="19">
        <f t="shared" si="171"/>
        <v>0</v>
      </c>
      <c r="K198" s="19">
        <f t="shared" si="171"/>
        <v>0</v>
      </c>
      <c r="L198" s="19">
        <f t="shared" si="171"/>
        <v>0</v>
      </c>
      <c r="M198" s="19">
        <f t="shared" si="171"/>
        <v>0</v>
      </c>
      <c r="N198" s="19">
        <f t="shared" si="172"/>
        <v>0</v>
      </c>
      <c r="O198" s="19">
        <f t="shared" si="172"/>
        <v>0</v>
      </c>
      <c r="P198" s="19">
        <f t="shared" si="172"/>
        <v>0</v>
      </c>
      <c r="Q198" s="19">
        <f t="shared" si="172"/>
        <v>0</v>
      </c>
      <c r="R198" s="19">
        <f t="shared" si="172"/>
        <v>0</v>
      </c>
      <c r="S198" s="19">
        <f t="shared" si="172"/>
        <v>0</v>
      </c>
      <c r="T198" s="19">
        <f t="shared" si="172"/>
        <v>0</v>
      </c>
      <c r="U198" s="19">
        <f t="shared" si="172"/>
        <v>0</v>
      </c>
      <c r="V198" s="19">
        <f t="shared" si="172"/>
        <v>0</v>
      </c>
      <c r="W198" s="19">
        <f t="shared" si="172"/>
        <v>0</v>
      </c>
      <c r="X198" s="19">
        <f t="shared" si="173"/>
        <v>0</v>
      </c>
      <c r="Y198" s="19">
        <f t="shared" si="173"/>
        <v>0</v>
      </c>
      <c r="Z198" s="19">
        <f t="shared" si="173"/>
        <v>0</v>
      </c>
      <c r="AA198" s="19">
        <f t="shared" si="173"/>
        <v>0</v>
      </c>
      <c r="AB198" s="19">
        <f t="shared" si="173"/>
        <v>0</v>
      </c>
      <c r="AC198" s="19">
        <f t="shared" si="173"/>
        <v>0</v>
      </c>
      <c r="AD198" s="19">
        <f t="shared" si="173"/>
        <v>0</v>
      </c>
      <c r="AE198" s="19">
        <f t="shared" si="173"/>
        <v>0</v>
      </c>
      <c r="AF198" s="19">
        <f t="shared" si="173"/>
        <v>0</v>
      </c>
      <c r="AG198" s="19">
        <f t="shared" si="173"/>
        <v>0</v>
      </c>
      <c r="AH198" s="19">
        <f t="shared" si="174"/>
        <v>0</v>
      </c>
      <c r="AI198" s="19">
        <f t="shared" si="174"/>
        <v>0</v>
      </c>
      <c r="AJ198" s="19">
        <f t="shared" si="174"/>
        <v>0</v>
      </c>
      <c r="AK198" s="19">
        <f t="shared" si="174"/>
        <v>0</v>
      </c>
      <c r="AL198" s="19">
        <f t="shared" si="174"/>
        <v>0</v>
      </c>
      <c r="AM198" s="19">
        <f t="shared" si="174"/>
        <v>0</v>
      </c>
      <c r="AN198" s="19">
        <f t="shared" si="174"/>
        <v>0</v>
      </c>
      <c r="AO198" s="2">
        <f t="shared" si="150"/>
        <v>6.4814814814814881E-2</v>
      </c>
      <c r="AP198" s="2">
        <f t="shared" si="154"/>
        <v>31.296296296296298</v>
      </c>
      <c r="AQ198" s="240">
        <f t="shared" si="151"/>
        <v>0</v>
      </c>
      <c r="AR198">
        <f>[1]!dic_interpolado(D198:AN198,D$83:AN$83,AQ198)</f>
        <v>0.86599999999999999</v>
      </c>
      <c r="AS198" s="2">
        <f t="shared" si="152"/>
        <v>31.296296296296298</v>
      </c>
    </row>
    <row r="199" spans="1:45" x14ac:dyDescent="0.25">
      <c r="A199">
        <f t="shared" si="149"/>
        <v>31.481481481481485</v>
      </c>
      <c r="B199">
        <v>116</v>
      </c>
      <c r="C199" s="20">
        <f t="shared" si="153"/>
        <v>7.4074074074074181E-2</v>
      </c>
      <c r="D199" s="19">
        <f t="shared" si="171"/>
        <v>0</v>
      </c>
      <c r="E199" s="19">
        <f t="shared" si="171"/>
        <v>0</v>
      </c>
      <c r="F199" s="19">
        <f t="shared" si="171"/>
        <v>0</v>
      </c>
      <c r="G199" s="19">
        <f t="shared" si="171"/>
        <v>0</v>
      </c>
      <c r="H199" s="19">
        <f t="shared" si="171"/>
        <v>0</v>
      </c>
      <c r="I199" s="19">
        <f t="shared" si="171"/>
        <v>0</v>
      </c>
      <c r="J199" s="19">
        <f t="shared" si="171"/>
        <v>0</v>
      </c>
      <c r="K199" s="19">
        <f t="shared" si="171"/>
        <v>0</v>
      </c>
      <c r="L199" s="19">
        <f t="shared" si="171"/>
        <v>0</v>
      </c>
      <c r="M199" s="19">
        <f t="shared" si="171"/>
        <v>0</v>
      </c>
      <c r="N199" s="19">
        <f t="shared" si="172"/>
        <v>0</v>
      </c>
      <c r="O199" s="19">
        <f t="shared" si="172"/>
        <v>0</v>
      </c>
      <c r="P199" s="19">
        <f t="shared" si="172"/>
        <v>0</v>
      </c>
      <c r="Q199" s="19">
        <f t="shared" si="172"/>
        <v>0</v>
      </c>
      <c r="R199" s="19">
        <f t="shared" si="172"/>
        <v>0</v>
      </c>
      <c r="S199" s="19">
        <f t="shared" si="172"/>
        <v>0</v>
      </c>
      <c r="T199" s="19">
        <f t="shared" si="172"/>
        <v>0</v>
      </c>
      <c r="U199" s="19">
        <f t="shared" si="172"/>
        <v>0</v>
      </c>
      <c r="V199" s="19">
        <f t="shared" si="172"/>
        <v>0</v>
      </c>
      <c r="W199" s="19">
        <f t="shared" si="172"/>
        <v>0</v>
      </c>
      <c r="X199" s="19">
        <f t="shared" si="173"/>
        <v>0</v>
      </c>
      <c r="Y199" s="19">
        <f t="shared" si="173"/>
        <v>0</v>
      </c>
      <c r="Z199" s="19">
        <f t="shared" si="173"/>
        <v>0</v>
      </c>
      <c r="AA199" s="19">
        <f t="shared" si="173"/>
        <v>0</v>
      </c>
      <c r="AB199" s="19">
        <f t="shared" si="173"/>
        <v>0</v>
      </c>
      <c r="AC199" s="19">
        <f t="shared" si="173"/>
        <v>0</v>
      </c>
      <c r="AD199" s="19">
        <f t="shared" si="173"/>
        <v>0</v>
      </c>
      <c r="AE199" s="19">
        <f t="shared" si="173"/>
        <v>0</v>
      </c>
      <c r="AF199" s="19">
        <f t="shared" si="173"/>
        <v>0</v>
      </c>
      <c r="AG199" s="19">
        <f t="shared" si="173"/>
        <v>0</v>
      </c>
      <c r="AH199" s="19">
        <f t="shared" si="174"/>
        <v>0</v>
      </c>
      <c r="AI199" s="19">
        <f t="shared" si="174"/>
        <v>0</v>
      </c>
      <c r="AJ199" s="19">
        <f t="shared" si="174"/>
        <v>0</v>
      </c>
      <c r="AK199" s="19">
        <f t="shared" si="174"/>
        <v>0</v>
      </c>
      <c r="AL199" s="19">
        <f t="shared" si="174"/>
        <v>0</v>
      </c>
      <c r="AM199" s="19">
        <f t="shared" si="174"/>
        <v>0</v>
      </c>
      <c r="AN199" s="19">
        <f t="shared" si="174"/>
        <v>0</v>
      </c>
      <c r="AO199" s="2">
        <f t="shared" si="150"/>
        <v>7.4074074074074181E-2</v>
      </c>
      <c r="AP199" s="2">
        <f t="shared" si="154"/>
        <v>31.481481481481485</v>
      </c>
      <c r="AQ199" s="240">
        <f t="shared" si="151"/>
        <v>0</v>
      </c>
      <c r="AR199">
        <f>[1]!dic_interpolado(D199:AN199,D$83:AN$83,AQ199)</f>
        <v>0.86599999999999999</v>
      </c>
      <c r="AS199" s="2">
        <f t="shared" si="152"/>
        <v>31.481481481481485</v>
      </c>
    </row>
    <row r="200" spans="1:45" x14ac:dyDescent="0.25">
      <c r="A200">
        <f t="shared" si="149"/>
        <v>31.666666666666668</v>
      </c>
      <c r="B200">
        <v>117</v>
      </c>
      <c r="C200" s="20">
        <f t="shared" si="153"/>
        <v>8.333333333333337E-2</v>
      </c>
      <c r="D200" s="19">
        <f t="shared" si="171"/>
        <v>0</v>
      </c>
      <c r="E200" s="19">
        <f t="shared" si="171"/>
        <v>0</v>
      </c>
      <c r="F200" s="19">
        <f t="shared" si="171"/>
        <v>0</v>
      </c>
      <c r="G200" s="19">
        <f t="shared" si="171"/>
        <v>0</v>
      </c>
      <c r="H200" s="19">
        <f t="shared" si="171"/>
        <v>0</v>
      </c>
      <c r="I200" s="19">
        <f t="shared" si="171"/>
        <v>0</v>
      </c>
      <c r="J200" s="19">
        <f t="shared" si="171"/>
        <v>0</v>
      </c>
      <c r="K200" s="19">
        <f t="shared" si="171"/>
        <v>0</v>
      </c>
      <c r="L200" s="19">
        <f t="shared" si="171"/>
        <v>0</v>
      </c>
      <c r="M200" s="19">
        <f t="shared" si="171"/>
        <v>0</v>
      </c>
      <c r="N200" s="19">
        <f t="shared" si="172"/>
        <v>0</v>
      </c>
      <c r="O200" s="19">
        <f t="shared" si="172"/>
        <v>0</v>
      </c>
      <c r="P200" s="19">
        <f t="shared" si="172"/>
        <v>0</v>
      </c>
      <c r="Q200" s="19">
        <f t="shared" si="172"/>
        <v>0</v>
      </c>
      <c r="R200" s="19">
        <f t="shared" si="172"/>
        <v>0</v>
      </c>
      <c r="S200" s="19">
        <f t="shared" si="172"/>
        <v>0</v>
      </c>
      <c r="T200" s="19">
        <f t="shared" si="172"/>
        <v>0</v>
      </c>
      <c r="U200" s="19">
        <f t="shared" si="172"/>
        <v>0</v>
      </c>
      <c r="V200" s="19">
        <f t="shared" si="172"/>
        <v>0</v>
      </c>
      <c r="W200" s="19">
        <f t="shared" si="172"/>
        <v>0</v>
      </c>
      <c r="X200" s="19">
        <f t="shared" si="173"/>
        <v>0</v>
      </c>
      <c r="Y200" s="19">
        <f t="shared" si="173"/>
        <v>0</v>
      </c>
      <c r="Z200" s="19">
        <f t="shared" si="173"/>
        <v>0</v>
      </c>
      <c r="AA200" s="19">
        <f t="shared" si="173"/>
        <v>0</v>
      </c>
      <c r="AB200" s="19">
        <f t="shared" si="173"/>
        <v>0</v>
      </c>
      <c r="AC200" s="19">
        <f t="shared" si="173"/>
        <v>0</v>
      </c>
      <c r="AD200" s="19">
        <f t="shared" si="173"/>
        <v>0</v>
      </c>
      <c r="AE200" s="19">
        <f t="shared" si="173"/>
        <v>0</v>
      </c>
      <c r="AF200" s="19">
        <f t="shared" si="173"/>
        <v>0</v>
      </c>
      <c r="AG200" s="19">
        <f t="shared" si="173"/>
        <v>0</v>
      </c>
      <c r="AH200" s="19">
        <f t="shared" si="174"/>
        <v>0</v>
      </c>
      <c r="AI200" s="19">
        <f t="shared" si="174"/>
        <v>0</v>
      </c>
      <c r="AJ200" s="19">
        <f t="shared" si="174"/>
        <v>0</v>
      </c>
      <c r="AK200" s="19">
        <f t="shared" si="174"/>
        <v>0</v>
      </c>
      <c r="AL200" s="19">
        <f t="shared" si="174"/>
        <v>0</v>
      </c>
      <c r="AM200" s="19">
        <f t="shared" si="174"/>
        <v>0</v>
      </c>
      <c r="AN200" s="19">
        <f t="shared" si="174"/>
        <v>0</v>
      </c>
      <c r="AO200" s="2">
        <f t="shared" si="150"/>
        <v>8.333333333333337E-2</v>
      </c>
      <c r="AP200" s="2">
        <f t="shared" si="154"/>
        <v>31.666666666666668</v>
      </c>
      <c r="AQ200" s="240">
        <f t="shared" si="151"/>
        <v>0</v>
      </c>
      <c r="AR200">
        <f>[1]!dic_interpolado(D200:AN200,D$83:AN$83,AQ200)</f>
        <v>0.86599999999999999</v>
      </c>
      <c r="AS200" s="2">
        <f t="shared" si="152"/>
        <v>31.666666666666668</v>
      </c>
    </row>
    <row r="201" spans="1:45" x14ac:dyDescent="0.25">
      <c r="A201">
        <f t="shared" si="149"/>
        <v>31.851851851851855</v>
      </c>
      <c r="B201">
        <v>118</v>
      </c>
      <c r="C201" s="20">
        <f t="shared" si="153"/>
        <v>9.2592592592592671E-2</v>
      </c>
      <c r="D201" s="19">
        <f t="shared" si="171"/>
        <v>0</v>
      </c>
      <c r="E201" s="19">
        <f t="shared" si="171"/>
        <v>0</v>
      </c>
      <c r="F201" s="19">
        <f t="shared" si="171"/>
        <v>0</v>
      </c>
      <c r="G201" s="19">
        <f t="shared" si="171"/>
        <v>0</v>
      </c>
      <c r="H201" s="19">
        <f t="shared" si="171"/>
        <v>0</v>
      </c>
      <c r="I201" s="19">
        <f t="shared" si="171"/>
        <v>0</v>
      </c>
      <c r="J201" s="19">
        <f t="shared" si="171"/>
        <v>0</v>
      </c>
      <c r="K201" s="19">
        <f t="shared" si="171"/>
        <v>0</v>
      </c>
      <c r="L201" s="19">
        <f t="shared" si="171"/>
        <v>0</v>
      </c>
      <c r="M201" s="19">
        <f t="shared" si="171"/>
        <v>0</v>
      </c>
      <c r="N201" s="19">
        <f t="shared" si="172"/>
        <v>0</v>
      </c>
      <c r="O201" s="19">
        <f t="shared" si="172"/>
        <v>0</v>
      </c>
      <c r="P201" s="19">
        <f t="shared" si="172"/>
        <v>0</v>
      </c>
      <c r="Q201" s="19">
        <f t="shared" si="172"/>
        <v>0</v>
      </c>
      <c r="R201" s="19">
        <f t="shared" si="172"/>
        <v>0</v>
      </c>
      <c r="S201" s="19">
        <f t="shared" si="172"/>
        <v>0</v>
      </c>
      <c r="T201" s="19">
        <f t="shared" si="172"/>
        <v>0</v>
      </c>
      <c r="U201" s="19">
        <f t="shared" si="172"/>
        <v>0</v>
      </c>
      <c r="V201" s="19">
        <f t="shared" si="172"/>
        <v>0</v>
      </c>
      <c r="W201" s="19">
        <f t="shared" si="172"/>
        <v>0</v>
      </c>
      <c r="X201" s="19">
        <f t="shared" si="173"/>
        <v>0</v>
      </c>
      <c r="Y201" s="19">
        <f t="shared" si="173"/>
        <v>0</v>
      </c>
      <c r="Z201" s="19">
        <f t="shared" si="173"/>
        <v>0</v>
      </c>
      <c r="AA201" s="19">
        <f t="shared" si="173"/>
        <v>0</v>
      </c>
      <c r="AB201" s="19">
        <f t="shared" si="173"/>
        <v>0</v>
      </c>
      <c r="AC201" s="19">
        <f t="shared" si="173"/>
        <v>0</v>
      </c>
      <c r="AD201" s="19">
        <f t="shared" si="173"/>
        <v>0</v>
      </c>
      <c r="AE201" s="19">
        <f t="shared" si="173"/>
        <v>0</v>
      </c>
      <c r="AF201" s="19">
        <f t="shared" si="173"/>
        <v>0</v>
      </c>
      <c r="AG201" s="19">
        <f t="shared" si="173"/>
        <v>0</v>
      </c>
      <c r="AH201" s="19">
        <f t="shared" si="174"/>
        <v>0</v>
      </c>
      <c r="AI201" s="19">
        <f t="shared" si="174"/>
        <v>0</v>
      </c>
      <c r="AJ201" s="19">
        <f t="shared" si="174"/>
        <v>0</v>
      </c>
      <c r="AK201" s="19">
        <f t="shared" si="174"/>
        <v>0</v>
      </c>
      <c r="AL201" s="19">
        <f t="shared" si="174"/>
        <v>0</v>
      </c>
      <c r="AM201" s="19">
        <f t="shared" si="174"/>
        <v>0</v>
      </c>
      <c r="AN201" s="19">
        <f t="shared" si="174"/>
        <v>0</v>
      </c>
      <c r="AO201" s="2">
        <f t="shared" si="150"/>
        <v>9.2592592592592671E-2</v>
      </c>
      <c r="AP201" s="2">
        <f t="shared" si="154"/>
        <v>31.851851851851855</v>
      </c>
      <c r="AQ201" s="240">
        <f t="shared" si="151"/>
        <v>0</v>
      </c>
      <c r="AR201">
        <f>[1]!dic_interpolado(D201:AN201,D$83:AN$83,AQ201)</f>
        <v>0.86599999999999999</v>
      </c>
      <c r="AS201" s="2">
        <f t="shared" si="152"/>
        <v>31.851851851851855</v>
      </c>
    </row>
    <row r="202" spans="1:45" x14ac:dyDescent="0.25">
      <c r="A202">
        <f t="shared" si="149"/>
        <v>32.037037037037038</v>
      </c>
      <c r="B202">
        <v>119</v>
      </c>
      <c r="C202" s="20">
        <f t="shared" si="153"/>
        <v>0.10185185185185186</v>
      </c>
      <c r="D202" s="19">
        <f t="shared" si="171"/>
        <v>0</v>
      </c>
      <c r="E202" s="19">
        <f t="shared" si="171"/>
        <v>0</v>
      </c>
      <c r="F202" s="19">
        <f t="shared" si="171"/>
        <v>0</v>
      </c>
      <c r="G202" s="19">
        <f t="shared" si="171"/>
        <v>0</v>
      </c>
      <c r="H202" s="19">
        <f t="shared" si="171"/>
        <v>0</v>
      </c>
      <c r="I202" s="19">
        <f t="shared" si="171"/>
        <v>0</v>
      </c>
      <c r="J202" s="19">
        <f t="shared" si="171"/>
        <v>0</v>
      </c>
      <c r="K202" s="19">
        <f t="shared" si="171"/>
        <v>0</v>
      </c>
      <c r="L202" s="19">
        <f t="shared" si="171"/>
        <v>0</v>
      </c>
      <c r="M202" s="19">
        <f t="shared" si="171"/>
        <v>0</v>
      </c>
      <c r="N202" s="19">
        <f t="shared" si="172"/>
        <v>0</v>
      </c>
      <c r="O202" s="19">
        <f t="shared" si="172"/>
        <v>0</v>
      </c>
      <c r="P202" s="19">
        <f t="shared" si="172"/>
        <v>0</v>
      </c>
      <c r="Q202" s="19">
        <f t="shared" si="172"/>
        <v>0</v>
      </c>
      <c r="R202" s="19">
        <f t="shared" si="172"/>
        <v>0</v>
      </c>
      <c r="S202" s="19">
        <f t="shared" si="172"/>
        <v>0</v>
      </c>
      <c r="T202" s="19">
        <f t="shared" si="172"/>
        <v>0</v>
      </c>
      <c r="U202" s="19">
        <f t="shared" si="172"/>
        <v>0</v>
      </c>
      <c r="V202" s="19">
        <f t="shared" si="172"/>
        <v>0</v>
      </c>
      <c r="W202" s="19">
        <f t="shared" si="172"/>
        <v>0</v>
      </c>
      <c r="X202" s="19">
        <f t="shared" si="173"/>
        <v>0</v>
      </c>
      <c r="Y202" s="19">
        <f t="shared" si="173"/>
        <v>0</v>
      </c>
      <c r="Z202" s="19">
        <f t="shared" si="173"/>
        <v>0</v>
      </c>
      <c r="AA202" s="19">
        <f t="shared" si="173"/>
        <v>0</v>
      </c>
      <c r="AB202" s="19">
        <f t="shared" si="173"/>
        <v>0</v>
      </c>
      <c r="AC202" s="19">
        <f t="shared" si="173"/>
        <v>0</v>
      </c>
      <c r="AD202" s="19">
        <f t="shared" si="173"/>
        <v>0</v>
      </c>
      <c r="AE202" s="19">
        <f t="shared" si="173"/>
        <v>0</v>
      </c>
      <c r="AF202" s="19">
        <f t="shared" si="173"/>
        <v>0</v>
      </c>
      <c r="AG202" s="19">
        <f t="shared" si="173"/>
        <v>0</v>
      </c>
      <c r="AH202" s="19">
        <f t="shared" si="174"/>
        <v>0</v>
      </c>
      <c r="AI202" s="19">
        <f t="shared" si="174"/>
        <v>0</v>
      </c>
      <c r="AJ202" s="19">
        <f t="shared" si="174"/>
        <v>0</v>
      </c>
      <c r="AK202" s="19">
        <f t="shared" si="174"/>
        <v>0</v>
      </c>
      <c r="AL202" s="19">
        <f t="shared" si="174"/>
        <v>0</v>
      </c>
      <c r="AM202" s="19">
        <f t="shared" si="174"/>
        <v>0</v>
      </c>
      <c r="AN202" s="19">
        <f t="shared" si="174"/>
        <v>0</v>
      </c>
      <c r="AO202" s="2">
        <f t="shared" si="150"/>
        <v>0.10185185185185186</v>
      </c>
      <c r="AP202" s="2">
        <f t="shared" si="154"/>
        <v>32.037037037037038</v>
      </c>
      <c r="AQ202" s="240">
        <f t="shared" si="151"/>
        <v>0</v>
      </c>
      <c r="AR202">
        <f>[1]!dic_interpolado(D202:AN202,D$83:AN$83,AQ202)</f>
        <v>0.86599999999999999</v>
      </c>
      <c r="AS202" s="2">
        <f t="shared" si="152"/>
        <v>32.037037037037038</v>
      </c>
    </row>
    <row r="203" spans="1:45" x14ac:dyDescent="0.25">
      <c r="A203">
        <f t="shared" si="149"/>
        <v>32.222222222222221</v>
      </c>
      <c r="B203">
        <v>120</v>
      </c>
      <c r="C203" s="20">
        <f t="shared" si="153"/>
        <v>0.11111111111111116</v>
      </c>
      <c r="D203" s="19">
        <f t="shared" si="171"/>
        <v>0</v>
      </c>
      <c r="E203" s="19">
        <f t="shared" si="171"/>
        <v>0</v>
      </c>
      <c r="F203" s="19">
        <f t="shared" si="171"/>
        <v>0</v>
      </c>
      <c r="G203" s="19">
        <f t="shared" si="171"/>
        <v>0</v>
      </c>
      <c r="H203" s="19">
        <f t="shared" si="171"/>
        <v>0</v>
      </c>
      <c r="I203" s="19">
        <f t="shared" si="171"/>
        <v>0</v>
      </c>
      <c r="J203" s="19">
        <f t="shared" si="171"/>
        <v>0</v>
      </c>
      <c r="K203" s="19">
        <f t="shared" si="171"/>
        <v>0</v>
      </c>
      <c r="L203" s="19">
        <f t="shared" si="171"/>
        <v>0</v>
      </c>
      <c r="M203" s="19">
        <f t="shared" si="171"/>
        <v>0</v>
      </c>
      <c r="N203" s="19">
        <f t="shared" si="172"/>
        <v>0</v>
      </c>
      <c r="O203" s="19">
        <f t="shared" si="172"/>
        <v>0</v>
      </c>
      <c r="P203" s="19">
        <f t="shared" si="172"/>
        <v>0</v>
      </c>
      <c r="Q203" s="19">
        <f t="shared" si="172"/>
        <v>0</v>
      </c>
      <c r="R203" s="19">
        <f t="shared" si="172"/>
        <v>0</v>
      </c>
      <c r="S203" s="19">
        <f t="shared" si="172"/>
        <v>0</v>
      </c>
      <c r="T203" s="19">
        <f t="shared" si="172"/>
        <v>0</v>
      </c>
      <c r="U203" s="19">
        <f t="shared" si="172"/>
        <v>0</v>
      </c>
      <c r="V203" s="19">
        <f t="shared" si="172"/>
        <v>0</v>
      </c>
      <c r="W203" s="19">
        <f t="shared" si="172"/>
        <v>0</v>
      </c>
      <c r="X203" s="19">
        <f t="shared" si="173"/>
        <v>0</v>
      </c>
      <c r="Y203" s="19">
        <f t="shared" si="173"/>
        <v>0</v>
      </c>
      <c r="Z203" s="19">
        <f t="shared" si="173"/>
        <v>0</v>
      </c>
      <c r="AA203" s="19">
        <f t="shared" si="173"/>
        <v>0</v>
      </c>
      <c r="AB203" s="19">
        <f t="shared" si="173"/>
        <v>0</v>
      </c>
      <c r="AC203" s="19">
        <f t="shared" si="173"/>
        <v>0</v>
      </c>
      <c r="AD203" s="19">
        <f t="shared" si="173"/>
        <v>0</v>
      </c>
      <c r="AE203" s="19">
        <f t="shared" si="173"/>
        <v>0</v>
      </c>
      <c r="AF203" s="19">
        <f t="shared" si="173"/>
        <v>0</v>
      </c>
      <c r="AG203" s="19">
        <f t="shared" si="173"/>
        <v>0</v>
      </c>
      <c r="AH203" s="19">
        <f t="shared" si="174"/>
        <v>0</v>
      </c>
      <c r="AI203" s="19">
        <f t="shared" si="174"/>
        <v>0</v>
      </c>
      <c r="AJ203" s="19">
        <f t="shared" si="174"/>
        <v>0</v>
      </c>
      <c r="AK203" s="19">
        <f t="shared" si="174"/>
        <v>0</v>
      </c>
      <c r="AL203" s="19">
        <f t="shared" si="174"/>
        <v>0</v>
      </c>
      <c r="AM203" s="19">
        <f t="shared" si="174"/>
        <v>0</v>
      </c>
      <c r="AN203" s="19">
        <f t="shared" si="174"/>
        <v>0</v>
      </c>
      <c r="AO203" s="2">
        <f t="shared" si="150"/>
        <v>0.11111111111111116</v>
      </c>
      <c r="AP203" s="2">
        <f t="shared" si="154"/>
        <v>32.222222222222221</v>
      </c>
      <c r="AQ203" s="240">
        <f t="shared" si="151"/>
        <v>0</v>
      </c>
      <c r="AR203">
        <f>[1]!dic_interpolado(D203:AN203,D$83:AN$83,AQ203)</f>
        <v>0.86599999999999999</v>
      </c>
      <c r="AS203" s="2">
        <f t="shared" si="152"/>
        <v>32.222222222222221</v>
      </c>
    </row>
    <row r="204" spans="1:45" x14ac:dyDescent="0.25">
      <c r="A204">
        <f t="shared" si="149"/>
        <v>32.407407407407412</v>
      </c>
      <c r="B204">
        <v>121</v>
      </c>
      <c r="C204" s="20">
        <f t="shared" si="153"/>
        <v>0.12037037037037046</v>
      </c>
      <c r="D204" s="19">
        <f t="shared" ref="D204:M213" si="175">$H$74+$C204*$G$74+$F$74*D$83+$E$74*D$83*$C204+$C204^2*$D$74+$C$74*D$83^2</f>
        <v>0</v>
      </c>
      <c r="E204" s="19">
        <f t="shared" si="175"/>
        <v>0</v>
      </c>
      <c r="F204" s="19">
        <f t="shared" si="175"/>
        <v>0</v>
      </c>
      <c r="G204" s="19">
        <f t="shared" si="175"/>
        <v>0</v>
      </c>
      <c r="H204" s="19">
        <f t="shared" si="175"/>
        <v>0</v>
      </c>
      <c r="I204" s="19">
        <f t="shared" si="175"/>
        <v>0</v>
      </c>
      <c r="J204" s="19">
        <f t="shared" si="175"/>
        <v>0</v>
      </c>
      <c r="K204" s="19">
        <f t="shared" si="175"/>
        <v>0</v>
      </c>
      <c r="L204" s="19">
        <f t="shared" si="175"/>
        <v>0</v>
      </c>
      <c r="M204" s="19">
        <f t="shared" si="175"/>
        <v>0</v>
      </c>
      <c r="N204" s="19">
        <f t="shared" ref="N204:W213" si="176">$H$74+$C204*$G$74+$F$74*N$83+$E$74*N$83*$C204+$C204^2*$D$74+$C$74*N$83^2</f>
        <v>0</v>
      </c>
      <c r="O204" s="19">
        <f t="shared" si="176"/>
        <v>0</v>
      </c>
      <c r="P204" s="19">
        <f t="shared" si="176"/>
        <v>0</v>
      </c>
      <c r="Q204" s="19">
        <f t="shared" si="176"/>
        <v>0</v>
      </c>
      <c r="R204" s="19">
        <f t="shared" si="176"/>
        <v>0</v>
      </c>
      <c r="S204" s="19">
        <f t="shared" si="176"/>
        <v>0</v>
      </c>
      <c r="T204" s="19">
        <f t="shared" si="176"/>
        <v>0</v>
      </c>
      <c r="U204" s="19">
        <f t="shared" si="176"/>
        <v>0</v>
      </c>
      <c r="V204" s="19">
        <f t="shared" si="176"/>
        <v>0</v>
      </c>
      <c r="W204" s="19">
        <f t="shared" si="176"/>
        <v>0</v>
      </c>
      <c r="X204" s="19">
        <f t="shared" ref="X204:AG213" si="177">$H$74+$C204*$G$74+$F$74*X$83+$E$74*X$83*$C204+$C204^2*$D$74+$C$74*X$83^2</f>
        <v>0</v>
      </c>
      <c r="Y204" s="19">
        <f t="shared" si="177"/>
        <v>0</v>
      </c>
      <c r="Z204" s="19">
        <f t="shared" si="177"/>
        <v>0</v>
      </c>
      <c r="AA204" s="19">
        <f t="shared" si="177"/>
        <v>0</v>
      </c>
      <c r="AB204" s="19">
        <f t="shared" si="177"/>
        <v>0</v>
      </c>
      <c r="AC204" s="19">
        <f t="shared" si="177"/>
        <v>0</v>
      </c>
      <c r="AD204" s="19">
        <f t="shared" si="177"/>
        <v>0</v>
      </c>
      <c r="AE204" s="19">
        <f t="shared" si="177"/>
        <v>0</v>
      </c>
      <c r="AF204" s="19">
        <f t="shared" si="177"/>
        <v>0</v>
      </c>
      <c r="AG204" s="19">
        <f t="shared" si="177"/>
        <v>0</v>
      </c>
      <c r="AH204" s="19">
        <f t="shared" ref="AH204:AN213" si="178">$H$74+$C204*$G$74+$F$74*AH$83+$E$74*AH$83*$C204+$C204^2*$D$74+$C$74*AH$83^2</f>
        <v>0</v>
      </c>
      <c r="AI204" s="19">
        <f t="shared" si="178"/>
        <v>0</v>
      </c>
      <c r="AJ204" s="19">
        <f t="shared" si="178"/>
        <v>0</v>
      </c>
      <c r="AK204" s="19">
        <f t="shared" si="178"/>
        <v>0</v>
      </c>
      <c r="AL204" s="19">
        <f t="shared" si="178"/>
        <v>0</v>
      </c>
      <c r="AM204" s="19">
        <f t="shared" si="178"/>
        <v>0</v>
      </c>
      <c r="AN204" s="19">
        <f t="shared" si="178"/>
        <v>0</v>
      </c>
      <c r="AO204" s="2">
        <f t="shared" si="150"/>
        <v>0.12037037037037046</v>
      </c>
      <c r="AP204" s="2">
        <f t="shared" si="154"/>
        <v>32.407407407407412</v>
      </c>
      <c r="AQ204" s="240">
        <f t="shared" si="151"/>
        <v>0</v>
      </c>
      <c r="AR204">
        <f>[1]!dic_interpolado(D204:AN204,D$83:AN$83,AQ204)</f>
        <v>0.86599999999999999</v>
      </c>
      <c r="AS204" s="2">
        <f t="shared" si="152"/>
        <v>32.407407407407412</v>
      </c>
    </row>
    <row r="205" spans="1:45" x14ac:dyDescent="0.25">
      <c r="A205">
        <f t="shared" si="149"/>
        <v>32.592592592592595</v>
      </c>
      <c r="B205">
        <v>122</v>
      </c>
      <c r="C205" s="20">
        <f t="shared" si="153"/>
        <v>0.12962962962962965</v>
      </c>
      <c r="D205" s="19">
        <f t="shared" si="175"/>
        <v>0</v>
      </c>
      <c r="E205" s="19">
        <f t="shared" si="175"/>
        <v>0</v>
      </c>
      <c r="F205" s="19">
        <f t="shared" si="175"/>
        <v>0</v>
      </c>
      <c r="G205" s="19">
        <f t="shared" si="175"/>
        <v>0</v>
      </c>
      <c r="H205" s="19">
        <f t="shared" si="175"/>
        <v>0</v>
      </c>
      <c r="I205" s="19">
        <f t="shared" si="175"/>
        <v>0</v>
      </c>
      <c r="J205" s="19">
        <f t="shared" si="175"/>
        <v>0</v>
      </c>
      <c r="K205" s="19">
        <f t="shared" si="175"/>
        <v>0</v>
      </c>
      <c r="L205" s="19">
        <f t="shared" si="175"/>
        <v>0</v>
      </c>
      <c r="M205" s="19">
        <f t="shared" si="175"/>
        <v>0</v>
      </c>
      <c r="N205" s="19">
        <f t="shared" si="176"/>
        <v>0</v>
      </c>
      <c r="O205" s="19">
        <f t="shared" si="176"/>
        <v>0</v>
      </c>
      <c r="P205" s="19">
        <f t="shared" si="176"/>
        <v>0</v>
      </c>
      <c r="Q205" s="19">
        <f t="shared" si="176"/>
        <v>0</v>
      </c>
      <c r="R205" s="19">
        <f t="shared" si="176"/>
        <v>0</v>
      </c>
      <c r="S205" s="19">
        <f t="shared" si="176"/>
        <v>0</v>
      </c>
      <c r="T205" s="19">
        <f t="shared" si="176"/>
        <v>0</v>
      </c>
      <c r="U205" s="19">
        <f t="shared" si="176"/>
        <v>0</v>
      </c>
      <c r="V205" s="19">
        <f t="shared" si="176"/>
        <v>0</v>
      </c>
      <c r="W205" s="19">
        <f t="shared" si="176"/>
        <v>0</v>
      </c>
      <c r="X205" s="19">
        <f t="shared" si="177"/>
        <v>0</v>
      </c>
      <c r="Y205" s="19">
        <f t="shared" si="177"/>
        <v>0</v>
      </c>
      <c r="Z205" s="19">
        <f t="shared" si="177"/>
        <v>0</v>
      </c>
      <c r="AA205" s="19">
        <f t="shared" si="177"/>
        <v>0</v>
      </c>
      <c r="AB205" s="19">
        <f t="shared" si="177"/>
        <v>0</v>
      </c>
      <c r="AC205" s="19">
        <f t="shared" si="177"/>
        <v>0</v>
      </c>
      <c r="AD205" s="19">
        <f t="shared" si="177"/>
        <v>0</v>
      </c>
      <c r="AE205" s="19">
        <f t="shared" si="177"/>
        <v>0</v>
      </c>
      <c r="AF205" s="19">
        <f t="shared" si="177"/>
        <v>0</v>
      </c>
      <c r="AG205" s="19">
        <f t="shared" si="177"/>
        <v>0</v>
      </c>
      <c r="AH205" s="19">
        <f t="shared" si="178"/>
        <v>0</v>
      </c>
      <c r="AI205" s="19">
        <f t="shared" si="178"/>
        <v>0</v>
      </c>
      <c r="AJ205" s="19">
        <f t="shared" si="178"/>
        <v>0</v>
      </c>
      <c r="AK205" s="19">
        <f t="shared" si="178"/>
        <v>0</v>
      </c>
      <c r="AL205" s="19">
        <f t="shared" si="178"/>
        <v>0</v>
      </c>
      <c r="AM205" s="19">
        <f t="shared" si="178"/>
        <v>0</v>
      </c>
      <c r="AN205" s="19">
        <f t="shared" si="178"/>
        <v>0</v>
      </c>
      <c r="AO205" s="2">
        <f t="shared" si="150"/>
        <v>0.12962962962962965</v>
      </c>
      <c r="AP205" s="2">
        <f t="shared" si="154"/>
        <v>32.592592592592595</v>
      </c>
      <c r="AQ205" s="240">
        <f t="shared" si="151"/>
        <v>0</v>
      </c>
      <c r="AR205">
        <f>[1]!dic_interpolado(D205:AN205,D$83:AN$83,AQ205)</f>
        <v>0.86599999999999999</v>
      </c>
      <c r="AS205" s="2">
        <f t="shared" si="152"/>
        <v>32.592592592592595</v>
      </c>
    </row>
    <row r="206" spans="1:45" x14ac:dyDescent="0.25">
      <c r="A206">
        <f t="shared" si="149"/>
        <v>32.777777777777779</v>
      </c>
      <c r="B206">
        <v>123</v>
      </c>
      <c r="C206" s="20">
        <f t="shared" si="153"/>
        <v>0.13888888888888895</v>
      </c>
      <c r="D206" s="19">
        <f t="shared" si="175"/>
        <v>0</v>
      </c>
      <c r="E206" s="19">
        <f t="shared" si="175"/>
        <v>0</v>
      </c>
      <c r="F206" s="19">
        <f t="shared" si="175"/>
        <v>0</v>
      </c>
      <c r="G206" s="19">
        <f t="shared" si="175"/>
        <v>0</v>
      </c>
      <c r="H206" s="19">
        <f t="shared" si="175"/>
        <v>0</v>
      </c>
      <c r="I206" s="19">
        <f t="shared" si="175"/>
        <v>0</v>
      </c>
      <c r="J206" s="19">
        <f t="shared" si="175"/>
        <v>0</v>
      </c>
      <c r="K206" s="19">
        <f t="shared" si="175"/>
        <v>0</v>
      </c>
      <c r="L206" s="19">
        <f t="shared" si="175"/>
        <v>0</v>
      </c>
      <c r="M206" s="19">
        <f t="shared" si="175"/>
        <v>0</v>
      </c>
      <c r="N206" s="19">
        <f t="shared" si="176"/>
        <v>0</v>
      </c>
      <c r="O206" s="19">
        <f t="shared" si="176"/>
        <v>0</v>
      </c>
      <c r="P206" s="19">
        <f t="shared" si="176"/>
        <v>0</v>
      </c>
      <c r="Q206" s="19">
        <f t="shared" si="176"/>
        <v>0</v>
      </c>
      <c r="R206" s="19">
        <f t="shared" si="176"/>
        <v>0</v>
      </c>
      <c r="S206" s="19">
        <f t="shared" si="176"/>
        <v>0</v>
      </c>
      <c r="T206" s="19">
        <f t="shared" si="176"/>
        <v>0</v>
      </c>
      <c r="U206" s="19">
        <f t="shared" si="176"/>
        <v>0</v>
      </c>
      <c r="V206" s="19">
        <f t="shared" si="176"/>
        <v>0</v>
      </c>
      <c r="W206" s="19">
        <f t="shared" si="176"/>
        <v>0</v>
      </c>
      <c r="X206" s="19">
        <f t="shared" si="177"/>
        <v>0</v>
      </c>
      <c r="Y206" s="19">
        <f t="shared" si="177"/>
        <v>0</v>
      </c>
      <c r="Z206" s="19">
        <f t="shared" si="177"/>
        <v>0</v>
      </c>
      <c r="AA206" s="19">
        <f t="shared" si="177"/>
        <v>0</v>
      </c>
      <c r="AB206" s="19">
        <f t="shared" si="177"/>
        <v>0</v>
      </c>
      <c r="AC206" s="19">
        <f t="shared" si="177"/>
        <v>0</v>
      </c>
      <c r="AD206" s="19">
        <f t="shared" si="177"/>
        <v>0</v>
      </c>
      <c r="AE206" s="19">
        <f t="shared" si="177"/>
        <v>0</v>
      </c>
      <c r="AF206" s="19">
        <f t="shared" si="177"/>
        <v>0</v>
      </c>
      <c r="AG206" s="19">
        <f t="shared" si="177"/>
        <v>0</v>
      </c>
      <c r="AH206" s="19">
        <f t="shared" si="178"/>
        <v>0</v>
      </c>
      <c r="AI206" s="19">
        <f t="shared" si="178"/>
        <v>0</v>
      </c>
      <c r="AJ206" s="19">
        <f t="shared" si="178"/>
        <v>0</v>
      </c>
      <c r="AK206" s="19">
        <f t="shared" si="178"/>
        <v>0</v>
      </c>
      <c r="AL206" s="19">
        <f t="shared" si="178"/>
        <v>0</v>
      </c>
      <c r="AM206" s="19">
        <f t="shared" si="178"/>
        <v>0</v>
      </c>
      <c r="AN206" s="19">
        <f t="shared" si="178"/>
        <v>0</v>
      </c>
      <c r="AO206" s="2">
        <f t="shared" si="150"/>
        <v>0.13888888888888895</v>
      </c>
      <c r="AP206" s="2">
        <f t="shared" si="154"/>
        <v>32.777777777777779</v>
      </c>
      <c r="AQ206" s="240">
        <f t="shared" si="151"/>
        <v>0</v>
      </c>
      <c r="AR206">
        <f>[1]!dic_interpolado(D206:AN206,D$83:AN$83,AQ206)</f>
        <v>0.86599999999999999</v>
      </c>
      <c r="AS206" s="2">
        <f t="shared" si="152"/>
        <v>32.777777777777779</v>
      </c>
    </row>
    <row r="207" spans="1:45" x14ac:dyDescent="0.25">
      <c r="A207">
        <f t="shared" si="149"/>
        <v>32.962962962962962</v>
      </c>
      <c r="B207">
        <v>124</v>
      </c>
      <c r="C207" s="20">
        <f t="shared" si="153"/>
        <v>0.14814814814814814</v>
      </c>
      <c r="D207" s="19">
        <f t="shared" si="175"/>
        <v>0</v>
      </c>
      <c r="E207" s="19">
        <f t="shared" si="175"/>
        <v>0</v>
      </c>
      <c r="F207" s="19">
        <f t="shared" si="175"/>
        <v>0</v>
      </c>
      <c r="G207" s="19">
        <f t="shared" si="175"/>
        <v>0</v>
      </c>
      <c r="H207" s="19">
        <f t="shared" si="175"/>
        <v>0</v>
      </c>
      <c r="I207" s="19">
        <f t="shared" si="175"/>
        <v>0</v>
      </c>
      <c r="J207" s="19">
        <f t="shared" si="175"/>
        <v>0</v>
      </c>
      <c r="K207" s="19">
        <f t="shared" si="175"/>
        <v>0</v>
      </c>
      <c r="L207" s="19">
        <f t="shared" si="175"/>
        <v>0</v>
      </c>
      <c r="M207" s="19">
        <f t="shared" si="175"/>
        <v>0</v>
      </c>
      <c r="N207" s="19">
        <f t="shared" si="176"/>
        <v>0</v>
      </c>
      <c r="O207" s="19">
        <f t="shared" si="176"/>
        <v>0</v>
      </c>
      <c r="P207" s="19">
        <f t="shared" si="176"/>
        <v>0</v>
      </c>
      <c r="Q207" s="19">
        <f t="shared" si="176"/>
        <v>0</v>
      </c>
      <c r="R207" s="19">
        <f t="shared" si="176"/>
        <v>0</v>
      </c>
      <c r="S207" s="19">
        <f t="shared" si="176"/>
        <v>0</v>
      </c>
      <c r="T207" s="19">
        <f t="shared" si="176"/>
        <v>0</v>
      </c>
      <c r="U207" s="19">
        <f t="shared" si="176"/>
        <v>0</v>
      </c>
      <c r="V207" s="19">
        <f t="shared" si="176"/>
        <v>0</v>
      </c>
      <c r="W207" s="19">
        <f t="shared" si="176"/>
        <v>0</v>
      </c>
      <c r="X207" s="19">
        <f t="shared" si="177"/>
        <v>0</v>
      </c>
      <c r="Y207" s="19">
        <f t="shared" si="177"/>
        <v>0</v>
      </c>
      <c r="Z207" s="19">
        <f t="shared" si="177"/>
        <v>0</v>
      </c>
      <c r="AA207" s="19">
        <f t="shared" si="177"/>
        <v>0</v>
      </c>
      <c r="AB207" s="19">
        <f t="shared" si="177"/>
        <v>0</v>
      </c>
      <c r="AC207" s="19">
        <f t="shared" si="177"/>
        <v>0</v>
      </c>
      <c r="AD207" s="19">
        <f t="shared" si="177"/>
        <v>0</v>
      </c>
      <c r="AE207" s="19">
        <f t="shared" si="177"/>
        <v>0</v>
      </c>
      <c r="AF207" s="19">
        <f t="shared" si="177"/>
        <v>0</v>
      </c>
      <c r="AG207" s="19">
        <f t="shared" si="177"/>
        <v>0</v>
      </c>
      <c r="AH207" s="19">
        <f t="shared" si="178"/>
        <v>0</v>
      </c>
      <c r="AI207" s="19">
        <f t="shared" si="178"/>
        <v>0</v>
      </c>
      <c r="AJ207" s="19">
        <f t="shared" si="178"/>
        <v>0</v>
      </c>
      <c r="AK207" s="19">
        <f t="shared" si="178"/>
        <v>0</v>
      </c>
      <c r="AL207" s="19">
        <f t="shared" si="178"/>
        <v>0</v>
      </c>
      <c r="AM207" s="19">
        <f t="shared" si="178"/>
        <v>0</v>
      </c>
      <c r="AN207" s="19">
        <f t="shared" si="178"/>
        <v>0</v>
      </c>
      <c r="AO207" s="2">
        <f t="shared" si="150"/>
        <v>0.14814814814814814</v>
      </c>
      <c r="AP207" s="2">
        <f t="shared" si="154"/>
        <v>32.962962962962962</v>
      </c>
      <c r="AQ207" s="240">
        <f t="shared" si="151"/>
        <v>0</v>
      </c>
      <c r="AR207">
        <f>[1]!dic_interpolado(D207:AN207,D$83:AN$83,AQ207)</f>
        <v>0.86599999999999999</v>
      </c>
      <c r="AS207" s="2">
        <f t="shared" si="152"/>
        <v>32.962962962962962</v>
      </c>
    </row>
    <row r="208" spans="1:45" x14ac:dyDescent="0.25">
      <c r="A208">
        <f t="shared" si="149"/>
        <v>33.148148148148152</v>
      </c>
      <c r="B208">
        <v>125</v>
      </c>
      <c r="C208" s="20">
        <f t="shared" si="153"/>
        <v>0.15740740740740744</v>
      </c>
      <c r="D208" s="19">
        <f t="shared" si="175"/>
        <v>0</v>
      </c>
      <c r="E208" s="19">
        <f t="shared" si="175"/>
        <v>0</v>
      </c>
      <c r="F208" s="19">
        <f t="shared" si="175"/>
        <v>0</v>
      </c>
      <c r="G208" s="19">
        <f t="shared" si="175"/>
        <v>0</v>
      </c>
      <c r="H208" s="19">
        <f t="shared" si="175"/>
        <v>0</v>
      </c>
      <c r="I208" s="19">
        <f t="shared" si="175"/>
        <v>0</v>
      </c>
      <c r="J208" s="19">
        <f t="shared" si="175"/>
        <v>0</v>
      </c>
      <c r="K208" s="19">
        <f t="shared" si="175"/>
        <v>0</v>
      </c>
      <c r="L208" s="19">
        <f t="shared" si="175"/>
        <v>0</v>
      </c>
      <c r="M208" s="19">
        <f t="shared" si="175"/>
        <v>0</v>
      </c>
      <c r="N208" s="19">
        <f t="shared" si="176"/>
        <v>0</v>
      </c>
      <c r="O208" s="19">
        <f t="shared" si="176"/>
        <v>0</v>
      </c>
      <c r="P208" s="19">
        <f t="shared" si="176"/>
        <v>0</v>
      </c>
      <c r="Q208" s="19">
        <f t="shared" si="176"/>
        <v>0</v>
      </c>
      <c r="R208" s="19">
        <f t="shared" si="176"/>
        <v>0</v>
      </c>
      <c r="S208" s="19">
        <f t="shared" si="176"/>
        <v>0</v>
      </c>
      <c r="T208" s="19">
        <f t="shared" si="176"/>
        <v>0</v>
      </c>
      <c r="U208" s="19">
        <f t="shared" si="176"/>
        <v>0</v>
      </c>
      <c r="V208" s="19">
        <f t="shared" si="176"/>
        <v>0</v>
      </c>
      <c r="W208" s="19">
        <f t="shared" si="176"/>
        <v>0</v>
      </c>
      <c r="X208" s="19">
        <f t="shared" si="177"/>
        <v>0</v>
      </c>
      <c r="Y208" s="19">
        <f t="shared" si="177"/>
        <v>0</v>
      </c>
      <c r="Z208" s="19">
        <f t="shared" si="177"/>
        <v>0</v>
      </c>
      <c r="AA208" s="19">
        <f t="shared" si="177"/>
        <v>0</v>
      </c>
      <c r="AB208" s="19">
        <f t="shared" si="177"/>
        <v>0</v>
      </c>
      <c r="AC208" s="19">
        <f t="shared" si="177"/>
        <v>0</v>
      </c>
      <c r="AD208" s="19">
        <f t="shared" si="177"/>
        <v>0</v>
      </c>
      <c r="AE208" s="19">
        <f t="shared" si="177"/>
        <v>0</v>
      </c>
      <c r="AF208" s="19">
        <f t="shared" si="177"/>
        <v>0</v>
      </c>
      <c r="AG208" s="19">
        <f t="shared" si="177"/>
        <v>0</v>
      </c>
      <c r="AH208" s="19">
        <f t="shared" si="178"/>
        <v>0</v>
      </c>
      <c r="AI208" s="19">
        <f t="shared" si="178"/>
        <v>0</v>
      </c>
      <c r="AJ208" s="19">
        <f t="shared" si="178"/>
        <v>0</v>
      </c>
      <c r="AK208" s="19">
        <f t="shared" si="178"/>
        <v>0</v>
      </c>
      <c r="AL208" s="19">
        <f t="shared" si="178"/>
        <v>0</v>
      </c>
      <c r="AM208" s="19">
        <f t="shared" si="178"/>
        <v>0</v>
      </c>
      <c r="AN208" s="19">
        <f t="shared" si="178"/>
        <v>0</v>
      </c>
      <c r="AO208" s="2">
        <f t="shared" si="150"/>
        <v>0.15740740740740744</v>
      </c>
      <c r="AP208" s="2">
        <f t="shared" si="154"/>
        <v>33.148148148148152</v>
      </c>
      <c r="AQ208" s="240">
        <f t="shared" si="151"/>
        <v>0</v>
      </c>
      <c r="AR208">
        <f>[1]!dic_interpolado(D208:AN208,D$83:AN$83,AQ208)</f>
        <v>0.86599999999999999</v>
      </c>
      <c r="AS208" s="2">
        <f t="shared" si="152"/>
        <v>33.148148148148152</v>
      </c>
    </row>
    <row r="209" spans="1:45" x14ac:dyDescent="0.25">
      <c r="A209">
        <f t="shared" si="149"/>
        <v>33.333333333333336</v>
      </c>
      <c r="B209">
        <v>126</v>
      </c>
      <c r="C209" s="20">
        <f t="shared" si="153"/>
        <v>0.16666666666666674</v>
      </c>
      <c r="D209" s="19">
        <f t="shared" si="175"/>
        <v>0</v>
      </c>
      <c r="E209" s="19">
        <f t="shared" si="175"/>
        <v>0</v>
      </c>
      <c r="F209" s="19">
        <f t="shared" si="175"/>
        <v>0</v>
      </c>
      <c r="G209" s="19">
        <f t="shared" si="175"/>
        <v>0</v>
      </c>
      <c r="H209" s="19">
        <f t="shared" si="175"/>
        <v>0</v>
      </c>
      <c r="I209" s="19">
        <f t="shared" si="175"/>
        <v>0</v>
      </c>
      <c r="J209" s="19">
        <f t="shared" si="175"/>
        <v>0</v>
      </c>
      <c r="K209" s="19">
        <f t="shared" si="175"/>
        <v>0</v>
      </c>
      <c r="L209" s="19">
        <f t="shared" si="175"/>
        <v>0</v>
      </c>
      <c r="M209" s="19">
        <f t="shared" si="175"/>
        <v>0</v>
      </c>
      <c r="N209" s="19">
        <f t="shared" si="176"/>
        <v>0</v>
      </c>
      <c r="O209" s="19">
        <f t="shared" si="176"/>
        <v>0</v>
      </c>
      <c r="P209" s="19">
        <f t="shared" si="176"/>
        <v>0</v>
      </c>
      <c r="Q209" s="19">
        <f t="shared" si="176"/>
        <v>0</v>
      </c>
      <c r="R209" s="19">
        <f t="shared" si="176"/>
        <v>0</v>
      </c>
      <c r="S209" s="19">
        <f t="shared" si="176"/>
        <v>0</v>
      </c>
      <c r="T209" s="19">
        <f t="shared" si="176"/>
        <v>0</v>
      </c>
      <c r="U209" s="19">
        <f t="shared" si="176"/>
        <v>0</v>
      </c>
      <c r="V209" s="19">
        <f t="shared" si="176"/>
        <v>0</v>
      </c>
      <c r="W209" s="19">
        <f t="shared" si="176"/>
        <v>0</v>
      </c>
      <c r="X209" s="19">
        <f t="shared" si="177"/>
        <v>0</v>
      </c>
      <c r="Y209" s="19">
        <f t="shared" si="177"/>
        <v>0</v>
      </c>
      <c r="Z209" s="19">
        <f t="shared" si="177"/>
        <v>0</v>
      </c>
      <c r="AA209" s="19">
        <f t="shared" si="177"/>
        <v>0</v>
      </c>
      <c r="AB209" s="19">
        <f t="shared" si="177"/>
        <v>0</v>
      </c>
      <c r="AC209" s="19">
        <f t="shared" si="177"/>
        <v>0</v>
      </c>
      <c r="AD209" s="19">
        <f t="shared" si="177"/>
        <v>0</v>
      </c>
      <c r="AE209" s="19">
        <f t="shared" si="177"/>
        <v>0</v>
      </c>
      <c r="AF209" s="19">
        <f t="shared" si="177"/>
        <v>0</v>
      </c>
      <c r="AG209" s="19">
        <f t="shared" si="177"/>
        <v>0</v>
      </c>
      <c r="AH209" s="19">
        <f t="shared" si="178"/>
        <v>0</v>
      </c>
      <c r="AI209" s="19">
        <f t="shared" si="178"/>
        <v>0</v>
      </c>
      <c r="AJ209" s="19">
        <f t="shared" si="178"/>
        <v>0</v>
      </c>
      <c r="AK209" s="19">
        <f t="shared" si="178"/>
        <v>0</v>
      </c>
      <c r="AL209" s="19">
        <f t="shared" si="178"/>
        <v>0</v>
      </c>
      <c r="AM209" s="19">
        <f t="shared" si="178"/>
        <v>0</v>
      </c>
      <c r="AN209" s="19">
        <f t="shared" si="178"/>
        <v>0</v>
      </c>
      <c r="AO209" s="2">
        <f t="shared" si="150"/>
        <v>0.16666666666666674</v>
      </c>
      <c r="AP209" s="2">
        <f t="shared" si="154"/>
        <v>33.333333333333336</v>
      </c>
      <c r="AQ209" s="240">
        <f t="shared" si="151"/>
        <v>0</v>
      </c>
      <c r="AR209">
        <f>[1]!dic_interpolado(D209:AN209,D$83:AN$83,AQ209)</f>
        <v>0.86599999999999999</v>
      </c>
      <c r="AS209" s="2">
        <f t="shared" si="152"/>
        <v>33.333333333333336</v>
      </c>
    </row>
    <row r="210" spans="1:45" x14ac:dyDescent="0.25">
      <c r="A210">
        <f t="shared" si="149"/>
        <v>33.518518518518519</v>
      </c>
      <c r="B210">
        <v>127</v>
      </c>
      <c r="C210" s="20">
        <f t="shared" si="153"/>
        <v>0.17592592592592593</v>
      </c>
      <c r="D210" s="19">
        <f t="shared" si="175"/>
        <v>0</v>
      </c>
      <c r="E210" s="19">
        <f t="shared" si="175"/>
        <v>0</v>
      </c>
      <c r="F210" s="19">
        <f t="shared" si="175"/>
        <v>0</v>
      </c>
      <c r="G210" s="19">
        <f t="shared" si="175"/>
        <v>0</v>
      </c>
      <c r="H210" s="19">
        <f t="shared" si="175"/>
        <v>0</v>
      </c>
      <c r="I210" s="19">
        <f t="shared" si="175"/>
        <v>0</v>
      </c>
      <c r="J210" s="19">
        <f t="shared" si="175"/>
        <v>0</v>
      </c>
      <c r="K210" s="19">
        <f t="shared" si="175"/>
        <v>0</v>
      </c>
      <c r="L210" s="19">
        <f t="shared" si="175"/>
        <v>0</v>
      </c>
      <c r="M210" s="19">
        <f t="shared" si="175"/>
        <v>0</v>
      </c>
      <c r="N210" s="19">
        <f t="shared" si="176"/>
        <v>0</v>
      </c>
      <c r="O210" s="19">
        <f t="shared" si="176"/>
        <v>0</v>
      </c>
      <c r="P210" s="19">
        <f t="shared" si="176"/>
        <v>0</v>
      </c>
      <c r="Q210" s="19">
        <f t="shared" si="176"/>
        <v>0</v>
      </c>
      <c r="R210" s="19">
        <f t="shared" si="176"/>
        <v>0</v>
      </c>
      <c r="S210" s="19">
        <f t="shared" si="176"/>
        <v>0</v>
      </c>
      <c r="T210" s="19">
        <f t="shared" si="176"/>
        <v>0</v>
      </c>
      <c r="U210" s="19">
        <f t="shared" si="176"/>
        <v>0</v>
      </c>
      <c r="V210" s="19">
        <f t="shared" si="176"/>
        <v>0</v>
      </c>
      <c r="W210" s="19">
        <f t="shared" si="176"/>
        <v>0</v>
      </c>
      <c r="X210" s="19">
        <f t="shared" si="177"/>
        <v>0</v>
      </c>
      <c r="Y210" s="19">
        <f t="shared" si="177"/>
        <v>0</v>
      </c>
      <c r="Z210" s="19">
        <f t="shared" si="177"/>
        <v>0</v>
      </c>
      <c r="AA210" s="19">
        <f t="shared" si="177"/>
        <v>0</v>
      </c>
      <c r="AB210" s="19">
        <f t="shared" si="177"/>
        <v>0</v>
      </c>
      <c r="AC210" s="19">
        <f t="shared" si="177"/>
        <v>0</v>
      </c>
      <c r="AD210" s="19">
        <f t="shared" si="177"/>
        <v>0</v>
      </c>
      <c r="AE210" s="19">
        <f t="shared" si="177"/>
        <v>0</v>
      </c>
      <c r="AF210" s="19">
        <f t="shared" si="177"/>
        <v>0</v>
      </c>
      <c r="AG210" s="19">
        <f t="shared" si="177"/>
        <v>0</v>
      </c>
      <c r="AH210" s="19">
        <f t="shared" si="178"/>
        <v>0</v>
      </c>
      <c r="AI210" s="19">
        <f t="shared" si="178"/>
        <v>0</v>
      </c>
      <c r="AJ210" s="19">
        <f t="shared" si="178"/>
        <v>0</v>
      </c>
      <c r="AK210" s="19">
        <f t="shared" si="178"/>
        <v>0</v>
      </c>
      <c r="AL210" s="19">
        <f t="shared" si="178"/>
        <v>0</v>
      </c>
      <c r="AM210" s="19">
        <f t="shared" si="178"/>
        <v>0</v>
      </c>
      <c r="AN210" s="19">
        <f t="shared" si="178"/>
        <v>0</v>
      </c>
      <c r="AO210" s="2">
        <f t="shared" si="150"/>
        <v>0.17592592592592593</v>
      </c>
      <c r="AP210" s="2">
        <f t="shared" si="154"/>
        <v>33.518518518518519</v>
      </c>
      <c r="AQ210" s="240">
        <f t="shared" si="151"/>
        <v>0</v>
      </c>
      <c r="AR210">
        <f>[1]!dic_interpolado(D210:AN210,D$83:AN$83,AQ210)</f>
        <v>0.86599999999999999</v>
      </c>
      <c r="AS210" s="2">
        <f t="shared" si="152"/>
        <v>33.518518518518519</v>
      </c>
    </row>
    <row r="211" spans="1:45" x14ac:dyDescent="0.25">
      <c r="A211">
        <f t="shared" si="149"/>
        <v>33.703703703703702</v>
      </c>
      <c r="B211">
        <v>128</v>
      </c>
      <c r="C211" s="20">
        <f t="shared" si="153"/>
        <v>0.18518518518518523</v>
      </c>
      <c r="D211" s="19">
        <f t="shared" si="175"/>
        <v>0</v>
      </c>
      <c r="E211" s="19">
        <f t="shared" si="175"/>
        <v>0</v>
      </c>
      <c r="F211" s="19">
        <f t="shared" si="175"/>
        <v>0</v>
      </c>
      <c r="G211" s="19">
        <f t="shared" si="175"/>
        <v>0</v>
      </c>
      <c r="H211" s="19">
        <f t="shared" si="175"/>
        <v>0</v>
      </c>
      <c r="I211" s="19">
        <f t="shared" si="175"/>
        <v>0</v>
      </c>
      <c r="J211" s="19">
        <f t="shared" si="175"/>
        <v>0</v>
      </c>
      <c r="K211" s="19">
        <f t="shared" si="175"/>
        <v>0</v>
      </c>
      <c r="L211" s="19">
        <f t="shared" si="175"/>
        <v>0</v>
      </c>
      <c r="M211" s="19">
        <f t="shared" si="175"/>
        <v>0</v>
      </c>
      <c r="N211" s="19">
        <f t="shared" si="176"/>
        <v>0</v>
      </c>
      <c r="O211" s="19">
        <f t="shared" si="176"/>
        <v>0</v>
      </c>
      <c r="P211" s="19">
        <f t="shared" si="176"/>
        <v>0</v>
      </c>
      <c r="Q211" s="19">
        <f t="shared" si="176"/>
        <v>0</v>
      </c>
      <c r="R211" s="19">
        <f t="shared" si="176"/>
        <v>0</v>
      </c>
      <c r="S211" s="19">
        <f t="shared" si="176"/>
        <v>0</v>
      </c>
      <c r="T211" s="19">
        <f t="shared" si="176"/>
        <v>0</v>
      </c>
      <c r="U211" s="19">
        <f t="shared" si="176"/>
        <v>0</v>
      </c>
      <c r="V211" s="19">
        <f t="shared" si="176"/>
        <v>0</v>
      </c>
      <c r="W211" s="19">
        <f t="shared" si="176"/>
        <v>0</v>
      </c>
      <c r="X211" s="19">
        <f t="shared" si="177"/>
        <v>0</v>
      </c>
      <c r="Y211" s="19">
        <f t="shared" si="177"/>
        <v>0</v>
      </c>
      <c r="Z211" s="19">
        <f t="shared" si="177"/>
        <v>0</v>
      </c>
      <c r="AA211" s="19">
        <f t="shared" si="177"/>
        <v>0</v>
      </c>
      <c r="AB211" s="19">
        <f t="shared" si="177"/>
        <v>0</v>
      </c>
      <c r="AC211" s="19">
        <f t="shared" si="177"/>
        <v>0</v>
      </c>
      <c r="AD211" s="19">
        <f t="shared" si="177"/>
        <v>0</v>
      </c>
      <c r="AE211" s="19">
        <f t="shared" si="177"/>
        <v>0</v>
      </c>
      <c r="AF211" s="19">
        <f t="shared" si="177"/>
        <v>0</v>
      </c>
      <c r="AG211" s="19">
        <f t="shared" si="177"/>
        <v>0</v>
      </c>
      <c r="AH211" s="19">
        <f t="shared" si="178"/>
        <v>0</v>
      </c>
      <c r="AI211" s="19">
        <f t="shared" si="178"/>
        <v>0</v>
      </c>
      <c r="AJ211" s="19">
        <f t="shared" si="178"/>
        <v>0</v>
      </c>
      <c r="AK211" s="19">
        <f t="shared" si="178"/>
        <v>0</v>
      </c>
      <c r="AL211" s="19">
        <f t="shared" si="178"/>
        <v>0</v>
      </c>
      <c r="AM211" s="19">
        <f t="shared" si="178"/>
        <v>0</v>
      </c>
      <c r="AN211" s="19">
        <f t="shared" si="178"/>
        <v>0</v>
      </c>
      <c r="AO211" s="2">
        <f t="shared" si="150"/>
        <v>0.18518518518518523</v>
      </c>
      <c r="AP211" s="2">
        <f t="shared" si="154"/>
        <v>33.703703703703702</v>
      </c>
      <c r="AQ211" s="240">
        <f t="shared" si="151"/>
        <v>0</v>
      </c>
      <c r="AR211">
        <f>[1]!dic_interpolado(D211:AN211,D$83:AN$83,AQ211)</f>
        <v>0.86599999999999999</v>
      </c>
      <c r="AS211" s="2">
        <f t="shared" si="152"/>
        <v>33.703703703703702</v>
      </c>
    </row>
    <row r="212" spans="1:45" x14ac:dyDescent="0.25">
      <c r="A212">
        <f t="shared" ref="A212:A275" si="179">(D$4-D$5)/(D$6-D$7)*C212+AVERAGE(D$4:D$5)</f>
        <v>33.888888888888893</v>
      </c>
      <c r="B212">
        <v>129</v>
      </c>
      <c r="C212" s="20">
        <f t="shared" si="153"/>
        <v>0.19444444444444453</v>
      </c>
      <c r="D212" s="19">
        <f t="shared" si="175"/>
        <v>0</v>
      </c>
      <c r="E212" s="19">
        <f t="shared" si="175"/>
        <v>0</v>
      </c>
      <c r="F212" s="19">
        <f t="shared" si="175"/>
        <v>0</v>
      </c>
      <c r="G212" s="19">
        <f t="shared" si="175"/>
        <v>0</v>
      </c>
      <c r="H212" s="19">
        <f t="shared" si="175"/>
        <v>0</v>
      </c>
      <c r="I212" s="19">
        <f t="shared" si="175"/>
        <v>0</v>
      </c>
      <c r="J212" s="19">
        <f t="shared" si="175"/>
        <v>0</v>
      </c>
      <c r="K212" s="19">
        <f t="shared" si="175"/>
        <v>0</v>
      </c>
      <c r="L212" s="19">
        <f t="shared" si="175"/>
        <v>0</v>
      </c>
      <c r="M212" s="19">
        <f t="shared" si="175"/>
        <v>0</v>
      </c>
      <c r="N212" s="19">
        <f t="shared" si="176"/>
        <v>0</v>
      </c>
      <c r="O212" s="19">
        <f t="shared" si="176"/>
        <v>0</v>
      </c>
      <c r="P212" s="19">
        <f t="shared" si="176"/>
        <v>0</v>
      </c>
      <c r="Q212" s="19">
        <f t="shared" si="176"/>
        <v>0</v>
      </c>
      <c r="R212" s="19">
        <f t="shared" si="176"/>
        <v>0</v>
      </c>
      <c r="S212" s="19">
        <f t="shared" si="176"/>
        <v>0</v>
      </c>
      <c r="T212" s="19">
        <f t="shared" si="176"/>
        <v>0</v>
      </c>
      <c r="U212" s="19">
        <f t="shared" si="176"/>
        <v>0</v>
      </c>
      <c r="V212" s="19">
        <f t="shared" si="176"/>
        <v>0</v>
      </c>
      <c r="W212" s="19">
        <f t="shared" si="176"/>
        <v>0</v>
      </c>
      <c r="X212" s="19">
        <f t="shared" si="177"/>
        <v>0</v>
      </c>
      <c r="Y212" s="19">
        <f t="shared" si="177"/>
        <v>0</v>
      </c>
      <c r="Z212" s="19">
        <f t="shared" si="177"/>
        <v>0</v>
      </c>
      <c r="AA212" s="19">
        <f t="shared" si="177"/>
        <v>0</v>
      </c>
      <c r="AB212" s="19">
        <f t="shared" si="177"/>
        <v>0</v>
      </c>
      <c r="AC212" s="19">
        <f t="shared" si="177"/>
        <v>0</v>
      </c>
      <c r="AD212" s="19">
        <f t="shared" si="177"/>
        <v>0</v>
      </c>
      <c r="AE212" s="19">
        <f t="shared" si="177"/>
        <v>0</v>
      </c>
      <c r="AF212" s="19">
        <f t="shared" si="177"/>
        <v>0</v>
      </c>
      <c r="AG212" s="19">
        <f t="shared" si="177"/>
        <v>0</v>
      </c>
      <c r="AH212" s="19">
        <f t="shared" si="178"/>
        <v>0</v>
      </c>
      <c r="AI212" s="19">
        <f t="shared" si="178"/>
        <v>0</v>
      </c>
      <c r="AJ212" s="19">
        <f t="shared" si="178"/>
        <v>0</v>
      </c>
      <c r="AK212" s="19">
        <f t="shared" si="178"/>
        <v>0</v>
      </c>
      <c r="AL212" s="19">
        <f t="shared" si="178"/>
        <v>0</v>
      </c>
      <c r="AM212" s="19">
        <f t="shared" si="178"/>
        <v>0</v>
      </c>
      <c r="AN212" s="19">
        <f t="shared" si="178"/>
        <v>0</v>
      </c>
      <c r="AO212" s="2">
        <f t="shared" ref="AO212:AO275" si="180">C212</f>
        <v>0.19444444444444453</v>
      </c>
      <c r="AP212" s="2">
        <f t="shared" si="154"/>
        <v>33.888888888888893</v>
      </c>
      <c r="AQ212" s="240">
        <f t="shared" ref="AQ212:AQ275" si="181">IF(AQ$82=1,MAX($D212:$AN212),MIN($D212:$AN212))</f>
        <v>0</v>
      </c>
      <c r="AR212">
        <f>[1]!dic_interpolado(D212:AN212,D$83:AN$83,AQ212)</f>
        <v>0.86599999999999999</v>
      </c>
      <c r="AS212" s="2">
        <f t="shared" ref="AS212:AS275" si="182">(D$4-D$5)/(D$6-D$7)*AO212+AVERAGE(D$4:D$5)</f>
        <v>33.888888888888893</v>
      </c>
    </row>
    <row r="213" spans="1:45" x14ac:dyDescent="0.25">
      <c r="A213">
        <f t="shared" si="179"/>
        <v>34.074074074074076</v>
      </c>
      <c r="B213">
        <v>130</v>
      </c>
      <c r="C213" s="20">
        <f t="shared" ref="C213:C276" si="183">(C$84-C$299)/B$83*(B$83-B213)+C$299</f>
        <v>0.20370370370370372</v>
      </c>
      <c r="D213" s="19">
        <f t="shared" si="175"/>
        <v>0</v>
      </c>
      <c r="E213" s="19">
        <f t="shared" si="175"/>
        <v>0</v>
      </c>
      <c r="F213" s="19">
        <f t="shared" si="175"/>
        <v>0</v>
      </c>
      <c r="G213" s="19">
        <f t="shared" si="175"/>
        <v>0</v>
      </c>
      <c r="H213" s="19">
        <f t="shared" si="175"/>
        <v>0</v>
      </c>
      <c r="I213" s="19">
        <f t="shared" si="175"/>
        <v>0</v>
      </c>
      <c r="J213" s="19">
        <f t="shared" si="175"/>
        <v>0</v>
      </c>
      <c r="K213" s="19">
        <f t="shared" si="175"/>
        <v>0</v>
      </c>
      <c r="L213" s="19">
        <f t="shared" si="175"/>
        <v>0</v>
      </c>
      <c r="M213" s="19">
        <f t="shared" si="175"/>
        <v>0</v>
      </c>
      <c r="N213" s="19">
        <f t="shared" si="176"/>
        <v>0</v>
      </c>
      <c r="O213" s="19">
        <f t="shared" si="176"/>
        <v>0</v>
      </c>
      <c r="P213" s="19">
        <f t="shared" si="176"/>
        <v>0</v>
      </c>
      <c r="Q213" s="19">
        <f t="shared" si="176"/>
        <v>0</v>
      </c>
      <c r="R213" s="19">
        <f t="shared" si="176"/>
        <v>0</v>
      </c>
      <c r="S213" s="19">
        <f t="shared" si="176"/>
        <v>0</v>
      </c>
      <c r="T213" s="19">
        <f t="shared" si="176"/>
        <v>0</v>
      </c>
      <c r="U213" s="19">
        <f t="shared" si="176"/>
        <v>0</v>
      </c>
      <c r="V213" s="19">
        <f t="shared" si="176"/>
        <v>0</v>
      </c>
      <c r="W213" s="19">
        <f t="shared" si="176"/>
        <v>0</v>
      </c>
      <c r="X213" s="19">
        <f t="shared" si="177"/>
        <v>0</v>
      </c>
      <c r="Y213" s="19">
        <f t="shared" si="177"/>
        <v>0</v>
      </c>
      <c r="Z213" s="19">
        <f t="shared" si="177"/>
        <v>0</v>
      </c>
      <c r="AA213" s="19">
        <f t="shared" si="177"/>
        <v>0</v>
      </c>
      <c r="AB213" s="19">
        <f t="shared" si="177"/>
        <v>0</v>
      </c>
      <c r="AC213" s="19">
        <f t="shared" si="177"/>
        <v>0</v>
      </c>
      <c r="AD213" s="19">
        <f t="shared" si="177"/>
        <v>0</v>
      </c>
      <c r="AE213" s="19">
        <f t="shared" si="177"/>
        <v>0</v>
      </c>
      <c r="AF213" s="19">
        <f t="shared" si="177"/>
        <v>0</v>
      </c>
      <c r="AG213" s="19">
        <f t="shared" si="177"/>
        <v>0</v>
      </c>
      <c r="AH213" s="19">
        <f t="shared" si="178"/>
        <v>0</v>
      </c>
      <c r="AI213" s="19">
        <f t="shared" si="178"/>
        <v>0</v>
      </c>
      <c r="AJ213" s="19">
        <f t="shared" si="178"/>
        <v>0</v>
      </c>
      <c r="AK213" s="19">
        <f t="shared" si="178"/>
        <v>0</v>
      </c>
      <c r="AL213" s="19">
        <f t="shared" si="178"/>
        <v>0</v>
      </c>
      <c r="AM213" s="19">
        <f t="shared" si="178"/>
        <v>0</v>
      </c>
      <c r="AN213" s="19">
        <f t="shared" si="178"/>
        <v>0</v>
      </c>
      <c r="AO213" s="2">
        <f t="shared" si="180"/>
        <v>0.20370370370370372</v>
      </c>
      <c r="AP213" s="2">
        <f t="shared" ref="AP213:AP276" si="184">($D$4-$D$5)/($D$6-$D$7)*C213+AVERAGE($D$4:$D$5)</f>
        <v>34.074074074074076</v>
      </c>
      <c r="AQ213" s="240">
        <f t="shared" si="181"/>
        <v>0</v>
      </c>
      <c r="AR213">
        <f>[1]!dic_interpolado(D213:AN213,D$83:AN$83,AQ213)</f>
        <v>0.86599999999999999</v>
      </c>
      <c r="AS213" s="2">
        <f t="shared" si="182"/>
        <v>34.074074074074076</v>
      </c>
    </row>
    <row r="214" spans="1:45" x14ac:dyDescent="0.25">
      <c r="A214">
        <f t="shared" si="179"/>
        <v>34.25925925925926</v>
      </c>
      <c r="B214">
        <v>131</v>
      </c>
      <c r="C214" s="20">
        <f t="shared" si="183"/>
        <v>0.21296296296296302</v>
      </c>
      <c r="D214" s="19">
        <f t="shared" ref="D214:M223" si="185">$H$74+$C214*$G$74+$F$74*D$83+$E$74*D$83*$C214+$C214^2*$D$74+$C$74*D$83^2</f>
        <v>0</v>
      </c>
      <c r="E214" s="19">
        <f t="shared" si="185"/>
        <v>0</v>
      </c>
      <c r="F214" s="19">
        <f t="shared" si="185"/>
        <v>0</v>
      </c>
      <c r="G214" s="19">
        <f t="shared" si="185"/>
        <v>0</v>
      </c>
      <c r="H214" s="19">
        <f t="shared" si="185"/>
        <v>0</v>
      </c>
      <c r="I214" s="19">
        <f t="shared" si="185"/>
        <v>0</v>
      </c>
      <c r="J214" s="19">
        <f t="shared" si="185"/>
        <v>0</v>
      </c>
      <c r="K214" s="19">
        <f t="shared" si="185"/>
        <v>0</v>
      </c>
      <c r="L214" s="19">
        <f t="shared" si="185"/>
        <v>0</v>
      </c>
      <c r="M214" s="19">
        <f t="shared" si="185"/>
        <v>0</v>
      </c>
      <c r="N214" s="19">
        <f t="shared" ref="N214:W223" si="186">$H$74+$C214*$G$74+$F$74*N$83+$E$74*N$83*$C214+$C214^2*$D$74+$C$74*N$83^2</f>
        <v>0</v>
      </c>
      <c r="O214" s="19">
        <f t="shared" si="186"/>
        <v>0</v>
      </c>
      <c r="P214" s="19">
        <f t="shared" si="186"/>
        <v>0</v>
      </c>
      <c r="Q214" s="19">
        <f t="shared" si="186"/>
        <v>0</v>
      </c>
      <c r="R214" s="19">
        <f t="shared" si="186"/>
        <v>0</v>
      </c>
      <c r="S214" s="19">
        <f t="shared" si="186"/>
        <v>0</v>
      </c>
      <c r="T214" s="19">
        <f t="shared" si="186"/>
        <v>0</v>
      </c>
      <c r="U214" s="19">
        <f t="shared" si="186"/>
        <v>0</v>
      </c>
      <c r="V214" s="19">
        <f t="shared" si="186"/>
        <v>0</v>
      </c>
      <c r="W214" s="19">
        <f t="shared" si="186"/>
        <v>0</v>
      </c>
      <c r="X214" s="19">
        <f t="shared" ref="X214:AG223" si="187">$H$74+$C214*$G$74+$F$74*X$83+$E$74*X$83*$C214+$C214^2*$D$74+$C$74*X$83^2</f>
        <v>0</v>
      </c>
      <c r="Y214" s="19">
        <f t="shared" si="187"/>
        <v>0</v>
      </c>
      <c r="Z214" s="19">
        <f t="shared" si="187"/>
        <v>0</v>
      </c>
      <c r="AA214" s="19">
        <f t="shared" si="187"/>
        <v>0</v>
      </c>
      <c r="AB214" s="19">
        <f t="shared" si="187"/>
        <v>0</v>
      </c>
      <c r="AC214" s="19">
        <f t="shared" si="187"/>
        <v>0</v>
      </c>
      <c r="AD214" s="19">
        <f t="shared" si="187"/>
        <v>0</v>
      </c>
      <c r="AE214" s="19">
        <f t="shared" si="187"/>
        <v>0</v>
      </c>
      <c r="AF214" s="19">
        <f t="shared" si="187"/>
        <v>0</v>
      </c>
      <c r="AG214" s="19">
        <f t="shared" si="187"/>
        <v>0</v>
      </c>
      <c r="AH214" s="19">
        <f t="shared" ref="AH214:AN223" si="188">$H$74+$C214*$G$74+$F$74*AH$83+$E$74*AH$83*$C214+$C214^2*$D$74+$C$74*AH$83^2</f>
        <v>0</v>
      </c>
      <c r="AI214" s="19">
        <f t="shared" si="188"/>
        <v>0</v>
      </c>
      <c r="AJ214" s="19">
        <f t="shared" si="188"/>
        <v>0</v>
      </c>
      <c r="AK214" s="19">
        <f t="shared" si="188"/>
        <v>0</v>
      </c>
      <c r="AL214" s="19">
        <f t="shared" si="188"/>
        <v>0</v>
      </c>
      <c r="AM214" s="19">
        <f t="shared" si="188"/>
        <v>0</v>
      </c>
      <c r="AN214" s="19">
        <f t="shared" si="188"/>
        <v>0</v>
      </c>
      <c r="AO214" s="2">
        <f t="shared" si="180"/>
        <v>0.21296296296296302</v>
      </c>
      <c r="AP214" s="2">
        <f t="shared" si="184"/>
        <v>34.25925925925926</v>
      </c>
      <c r="AQ214" s="240">
        <f t="shared" si="181"/>
        <v>0</v>
      </c>
      <c r="AR214">
        <f>[1]!dic_interpolado(D214:AN214,D$83:AN$83,AQ214)</f>
        <v>0.86599999999999999</v>
      </c>
      <c r="AS214" s="2">
        <f t="shared" si="182"/>
        <v>34.25925925925926</v>
      </c>
    </row>
    <row r="215" spans="1:45" x14ac:dyDescent="0.25">
      <c r="A215">
        <f t="shared" si="179"/>
        <v>34.444444444444443</v>
      </c>
      <c r="B215">
        <v>132</v>
      </c>
      <c r="C215" s="20">
        <f t="shared" si="183"/>
        <v>0.22222222222222232</v>
      </c>
      <c r="D215" s="19">
        <f t="shared" si="185"/>
        <v>0</v>
      </c>
      <c r="E215" s="19">
        <f t="shared" si="185"/>
        <v>0</v>
      </c>
      <c r="F215" s="19">
        <f t="shared" si="185"/>
        <v>0</v>
      </c>
      <c r="G215" s="19">
        <f t="shared" si="185"/>
        <v>0</v>
      </c>
      <c r="H215" s="19">
        <f t="shared" si="185"/>
        <v>0</v>
      </c>
      <c r="I215" s="19">
        <f t="shared" si="185"/>
        <v>0</v>
      </c>
      <c r="J215" s="19">
        <f t="shared" si="185"/>
        <v>0</v>
      </c>
      <c r="K215" s="19">
        <f t="shared" si="185"/>
        <v>0</v>
      </c>
      <c r="L215" s="19">
        <f t="shared" si="185"/>
        <v>0</v>
      </c>
      <c r="M215" s="19">
        <f t="shared" si="185"/>
        <v>0</v>
      </c>
      <c r="N215" s="19">
        <f t="shared" si="186"/>
        <v>0</v>
      </c>
      <c r="O215" s="19">
        <f t="shared" si="186"/>
        <v>0</v>
      </c>
      <c r="P215" s="19">
        <f t="shared" si="186"/>
        <v>0</v>
      </c>
      <c r="Q215" s="19">
        <f t="shared" si="186"/>
        <v>0</v>
      </c>
      <c r="R215" s="19">
        <f t="shared" si="186"/>
        <v>0</v>
      </c>
      <c r="S215" s="19">
        <f t="shared" si="186"/>
        <v>0</v>
      </c>
      <c r="T215" s="19">
        <f t="shared" si="186"/>
        <v>0</v>
      </c>
      <c r="U215" s="19">
        <f t="shared" si="186"/>
        <v>0</v>
      </c>
      <c r="V215" s="19">
        <f t="shared" si="186"/>
        <v>0</v>
      </c>
      <c r="W215" s="19">
        <f t="shared" si="186"/>
        <v>0</v>
      </c>
      <c r="X215" s="19">
        <f t="shared" si="187"/>
        <v>0</v>
      </c>
      <c r="Y215" s="19">
        <f t="shared" si="187"/>
        <v>0</v>
      </c>
      <c r="Z215" s="19">
        <f t="shared" si="187"/>
        <v>0</v>
      </c>
      <c r="AA215" s="19">
        <f t="shared" si="187"/>
        <v>0</v>
      </c>
      <c r="AB215" s="19">
        <f t="shared" si="187"/>
        <v>0</v>
      </c>
      <c r="AC215" s="19">
        <f t="shared" si="187"/>
        <v>0</v>
      </c>
      <c r="AD215" s="19">
        <f t="shared" si="187"/>
        <v>0</v>
      </c>
      <c r="AE215" s="19">
        <f t="shared" si="187"/>
        <v>0</v>
      </c>
      <c r="AF215" s="19">
        <f t="shared" si="187"/>
        <v>0</v>
      </c>
      <c r="AG215" s="19">
        <f t="shared" si="187"/>
        <v>0</v>
      </c>
      <c r="AH215" s="19">
        <f t="shared" si="188"/>
        <v>0</v>
      </c>
      <c r="AI215" s="19">
        <f t="shared" si="188"/>
        <v>0</v>
      </c>
      <c r="AJ215" s="19">
        <f t="shared" si="188"/>
        <v>0</v>
      </c>
      <c r="AK215" s="19">
        <f t="shared" si="188"/>
        <v>0</v>
      </c>
      <c r="AL215" s="19">
        <f t="shared" si="188"/>
        <v>0</v>
      </c>
      <c r="AM215" s="19">
        <f t="shared" si="188"/>
        <v>0</v>
      </c>
      <c r="AN215" s="19">
        <f t="shared" si="188"/>
        <v>0</v>
      </c>
      <c r="AO215" s="2">
        <f t="shared" si="180"/>
        <v>0.22222222222222232</v>
      </c>
      <c r="AP215" s="2">
        <f t="shared" si="184"/>
        <v>34.444444444444443</v>
      </c>
      <c r="AQ215" s="240">
        <f t="shared" si="181"/>
        <v>0</v>
      </c>
      <c r="AR215">
        <f>[1]!dic_interpolado(D215:AN215,D$83:AN$83,AQ215)</f>
        <v>0.86599999999999999</v>
      </c>
      <c r="AS215" s="2">
        <f t="shared" si="182"/>
        <v>34.444444444444443</v>
      </c>
    </row>
    <row r="216" spans="1:45" x14ac:dyDescent="0.25">
      <c r="A216">
        <f t="shared" si="179"/>
        <v>34.629629629629633</v>
      </c>
      <c r="B216">
        <v>133</v>
      </c>
      <c r="C216" s="20">
        <f t="shared" si="183"/>
        <v>0.23148148148148151</v>
      </c>
      <c r="D216" s="19">
        <f t="shared" si="185"/>
        <v>0</v>
      </c>
      <c r="E216" s="19">
        <f t="shared" si="185"/>
        <v>0</v>
      </c>
      <c r="F216" s="19">
        <f t="shared" si="185"/>
        <v>0</v>
      </c>
      <c r="G216" s="19">
        <f t="shared" si="185"/>
        <v>0</v>
      </c>
      <c r="H216" s="19">
        <f t="shared" si="185"/>
        <v>0</v>
      </c>
      <c r="I216" s="19">
        <f t="shared" si="185"/>
        <v>0</v>
      </c>
      <c r="J216" s="19">
        <f t="shared" si="185"/>
        <v>0</v>
      </c>
      <c r="K216" s="19">
        <f t="shared" si="185"/>
        <v>0</v>
      </c>
      <c r="L216" s="19">
        <f t="shared" si="185"/>
        <v>0</v>
      </c>
      <c r="M216" s="19">
        <f t="shared" si="185"/>
        <v>0</v>
      </c>
      <c r="N216" s="19">
        <f t="shared" si="186"/>
        <v>0</v>
      </c>
      <c r="O216" s="19">
        <f t="shared" si="186"/>
        <v>0</v>
      </c>
      <c r="P216" s="19">
        <f t="shared" si="186"/>
        <v>0</v>
      </c>
      <c r="Q216" s="19">
        <f t="shared" si="186"/>
        <v>0</v>
      </c>
      <c r="R216" s="19">
        <f t="shared" si="186"/>
        <v>0</v>
      </c>
      <c r="S216" s="19">
        <f t="shared" si="186"/>
        <v>0</v>
      </c>
      <c r="T216" s="19">
        <f t="shared" si="186"/>
        <v>0</v>
      </c>
      <c r="U216" s="19">
        <f t="shared" si="186"/>
        <v>0</v>
      </c>
      <c r="V216" s="19">
        <f t="shared" si="186"/>
        <v>0</v>
      </c>
      <c r="W216" s="19">
        <f t="shared" si="186"/>
        <v>0</v>
      </c>
      <c r="X216" s="19">
        <f t="shared" si="187"/>
        <v>0</v>
      </c>
      <c r="Y216" s="19">
        <f t="shared" si="187"/>
        <v>0</v>
      </c>
      <c r="Z216" s="19">
        <f t="shared" si="187"/>
        <v>0</v>
      </c>
      <c r="AA216" s="19">
        <f t="shared" si="187"/>
        <v>0</v>
      </c>
      <c r="AB216" s="19">
        <f t="shared" si="187"/>
        <v>0</v>
      </c>
      <c r="AC216" s="19">
        <f t="shared" si="187"/>
        <v>0</v>
      </c>
      <c r="AD216" s="19">
        <f t="shared" si="187"/>
        <v>0</v>
      </c>
      <c r="AE216" s="19">
        <f t="shared" si="187"/>
        <v>0</v>
      </c>
      <c r="AF216" s="19">
        <f t="shared" si="187"/>
        <v>0</v>
      </c>
      <c r="AG216" s="19">
        <f t="shared" si="187"/>
        <v>0</v>
      </c>
      <c r="AH216" s="19">
        <f t="shared" si="188"/>
        <v>0</v>
      </c>
      <c r="AI216" s="19">
        <f t="shared" si="188"/>
        <v>0</v>
      </c>
      <c r="AJ216" s="19">
        <f t="shared" si="188"/>
        <v>0</v>
      </c>
      <c r="AK216" s="19">
        <f t="shared" si="188"/>
        <v>0</v>
      </c>
      <c r="AL216" s="19">
        <f t="shared" si="188"/>
        <v>0</v>
      </c>
      <c r="AM216" s="19">
        <f t="shared" si="188"/>
        <v>0</v>
      </c>
      <c r="AN216" s="19">
        <f t="shared" si="188"/>
        <v>0</v>
      </c>
      <c r="AO216" s="2">
        <f t="shared" si="180"/>
        <v>0.23148148148148151</v>
      </c>
      <c r="AP216" s="2">
        <f t="shared" si="184"/>
        <v>34.629629629629633</v>
      </c>
      <c r="AQ216" s="240">
        <f t="shared" si="181"/>
        <v>0</v>
      </c>
      <c r="AR216">
        <f>[1]!dic_interpolado(D216:AN216,D$83:AN$83,AQ216)</f>
        <v>0.86599999999999999</v>
      </c>
      <c r="AS216" s="2">
        <f t="shared" si="182"/>
        <v>34.629629629629633</v>
      </c>
    </row>
    <row r="217" spans="1:45" x14ac:dyDescent="0.25">
      <c r="A217">
        <f t="shared" si="179"/>
        <v>34.814814814814817</v>
      </c>
      <c r="B217">
        <v>134</v>
      </c>
      <c r="C217" s="20">
        <f t="shared" si="183"/>
        <v>0.24074074074074081</v>
      </c>
      <c r="D217" s="19">
        <f t="shared" si="185"/>
        <v>0</v>
      </c>
      <c r="E217" s="19">
        <f t="shared" si="185"/>
        <v>0</v>
      </c>
      <c r="F217" s="19">
        <f t="shared" si="185"/>
        <v>0</v>
      </c>
      <c r="G217" s="19">
        <f t="shared" si="185"/>
        <v>0</v>
      </c>
      <c r="H217" s="19">
        <f t="shared" si="185"/>
        <v>0</v>
      </c>
      <c r="I217" s="19">
        <f t="shared" si="185"/>
        <v>0</v>
      </c>
      <c r="J217" s="19">
        <f t="shared" si="185"/>
        <v>0</v>
      </c>
      <c r="K217" s="19">
        <f t="shared" si="185"/>
        <v>0</v>
      </c>
      <c r="L217" s="19">
        <f t="shared" si="185"/>
        <v>0</v>
      </c>
      <c r="M217" s="19">
        <f t="shared" si="185"/>
        <v>0</v>
      </c>
      <c r="N217" s="19">
        <f t="shared" si="186"/>
        <v>0</v>
      </c>
      <c r="O217" s="19">
        <f t="shared" si="186"/>
        <v>0</v>
      </c>
      <c r="P217" s="19">
        <f t="shared" si="186"/>
        <v>0</v>
      </c>
      <c r="Q217" s="19">
        <f t="shared" si="186"/>
        <v>0</v>
      </c>
      <c r="R217" s="19">
        <f t="shared" si="186"/>
        <v>0</v>
      </c>
      <c r="S217" s="19">
        <f t="shared" si="186"/>
        <v>0</v>
      </c>
      <c r="T217" s="19">
        <f t="shared" si="186"/>
        <v>0</v>
      </c>
      <c r="U217" s="19">
        <f t="shared" si="186"/>
        <v>0</v>
      </c>
      <c r="V217" s="19">
        <f t="shared" si="186"/>
        <v>0</v>
      </c>
      <c r="W217" s="19">
        <f t="shared" si="186"/>
        <v>0</v>
      </c>
      <c r="X217" s="19">
        <f t="shared" si="187"/>
        <v>0</v>
      </c>
      <c r="Y217" s="19">
        <f t="shared" si="187"/>
        <v>0</v>
      </c>
      <c r="Z217" s="19">
        <f t="shared" si="187"/>
        <v>0</v>
      </c>
      <c r="AA217" s="19">
        <f t="shared" si="187"/>
        <v>0</v>
      </c>
      <c r="AB217" s="19">
        <f t="shared" si="187"/>
        <v>0</v>
      </c>
      <c r="AC217" s="19">
        <f t="shared" si="187"/>
        <v>0</v>
      </c>
      <c r="AD217" s="19">
        <f t="shared" si="187"/>
        <v>0</v>
      </c>
      <c r="AE217" s="19">
        <f t="shared" si="187"/>
        <v>0</v>
      </c>
      <c r="AF217" s="19">
        <f t="shared" si="187"/>
        <v>0</v>
      </c>
      <c r="AG217" s="19">
        <f t="shared" si="187"/>
        <v>0</v>
      </c>
      <c r="AH217" s="19">
        <f t="shared" si="188"/>
        <v>0</v>
      </c>
      <c r="AI217" s="19">
        <f t="shared" si="188"/>
        <v>0</v>
      </c>
      <c r="AJ217" s="19">
        <f t="shared" si="188"/>
        <v>0</v>
      </c>
      <c r="AK217" s="19">
        <f t="shared" si="188"/>
        <v>0</v>
      </c>
      <c r="AL217" s="19">
        <f t="shared" si="188"/>
        <v>0</v>
      </c>
      <c r="AM217" s="19">
        <f t="shared" si="188"/>
        <v>0</v>
      </c>
      <c r="AN217" s="19">
        <f t="shared" si="188"/>
        <v>0</v>
      </c>
      <c r="AO217" s="2">
        <f t="shared" si="180"/>
        <v>0.24074074074074081</v>
      </c>
      <c r="AP217" s="2">
        <f t="shared" si="184"/>
        <v>34.814814814814817</v>
      </c>
      <c r="AQ217" s="240">
        <f t="shared" si="181"/>
        <v>0</v>
      </c>
      <c r="AR217">
        <f>[1]!dic_interpolado(D217:AN217,D$83:AN$83,AQ217)</f>
        <v>0.86599999999999999</v>
      </c>
      <c r="AS217" s="2">
        <f t="shared" si="182"/>
        <v>34.814814814814817</v>
      </c>
    </row>
    <row r="218" spans="1:45" x14ac:dyDescent="0.25">
      <c r="A218">
        <f t="shared" si="179"/>
        <v>35</v>
      </c>
      <c r="B218">
        <v>135</v>
      </c>
      <c r="C218" s="20">
        <f t="shared" si="183"/>
        <v>0.25</v>
      </c>
      <c r="D218" s="19">
        <f t="shared" si="185"/>
        <v>0</v>
      </c>
      <c r="E218" s="19">
        <f t="shared" si="185"/>
        <v>0</v>
      </c>
      <c r="F218" s="19">
        <f t="shared" si="185"/>
        <v>0</v>
      </c>
      <c r="G218" s="19">
        <f t="shared" si="185"/>
        <v>0</v>
      </c>
      <c r="H218" s="19">
        <f t="shared" si="185"/>
        <v>0</v>
      </c>
      <c r="I218" s="19">
        <f t="shared" si="185"/>
        <v>0</v>
      </c>
      <c r="J218" s="19">
        <f t="shared" si="185"/>
        <v>0</v>
      </c>
      <c r="K218" s="19">
        <f t="shared" si="185"/>
        <v>0</v>
      </c>
      <c r="L218" s="19">
        <f t="shared" si="185"/>
        <v>0</v>
      </c>
      <c r="M218" s="19">
        <f t="shared" si="185"/>
        <v>0</v>
      </c>
      <c r="N218" s="19">
        <f t="shared" si="186"/>
        <v>0</v>
      </c>
      <c r="O218" s="19">
        <f t="shared" si="186"/>
        <v>0</v>
      </c>
      <c r="P218" s="19">
        <f t="shared" si="186"/>
        <v>0</v>
      </c>
      <c r="Q218" s="19">
        <f t="shared" si="186"/>
        <v>0</v>
      </c>
      <c r="R218" s="19">
        <f t="shared" si="186"/>
        <v>0</v>
      </c>
      <c r="S218" s="19">
        <f t="shared" si="186"/>
        <v>0</v>
      </c>
      <c r="T218" s="19">
        <f t="shared" si="186"/>
        <v>0</v>
      </c>
      <c r="U218" s="19">
        <f t="shared" si="186"/>
        <v>0</v>
      </c>
      <c r="V218" s="19">
        <f t="shared" si="186"/>
        <v>0</v>
      </c>
      <c r="W218" s="19">
        <f t="shared" si="186"/>
        <v>0</v>
      </c>
      <c r="X218" s="19">
        <f t="shared" si="187"/>
        <v>0</v>
      </c>
      <c r="Y218" s="19">
        <f t="shared" si="187"/>
        <v>0</v>
      </c>
      <c r="Z218" s="19">
        <f t="shared" si="187"/>
        <v>0</v>
      </c>
      <c r="AA218" s="19">
        <f t="shared" si="187"/>
        <v>0</v>
      </c>
      <c r="AB218" s="19">
        <f t="shared" si="187"/>
        <v>0</v>
      </c>
      <c r="AC218" s="19">
        <f t="shared" si="187"/>
        <v>0</v>
      </c>
      <c r="AD218" s="19">
        <f t="shared" si="187"/>
        <v>0</v>
      </c>
      <c r="AE218" s="19">
        <f t="shared" si="187"/>
        <v>0</v>
      </c>
      <c r="AF218" s="19">
        <f t="shared" si="187"/>
        <v>0</v>
      </c>
      <c r="AG218" s="19">
        <f t="shared" si="187"/>
        <v>0</v>
      </c>
      <c r="AH218" s="19">
        <f t="shared" si="188"/>
        <v>0</v>
      </c>
      <c r="AI218" s="19">
        <f t="shared" si="188"/>
        <v>0</v>
      </c>
      <c r="AJ218" s="19">
        <f t="shared" si="188"/>
        <v>0</v>
      </c>
      <c r="AK218" s="19">
        <f t="shared" si="188"/>
        <v>0</v>
      </c>
      <c r="AL218" s="19">
        <f t="shared" si="188"/>
        <v>0</v>
      </c>
      <c r="AM218" s="19">
        <f t="shared" si="188"/>
        <v>0</v>
      </c>
      <c r="AN218" s="19">
        <f t="shared" si="188"/>
        <v>0</v>
      </c>
      <c r="AO218" s="2">
        <f t="shared" si="180"/>
        <v>0.25</v>
      </c>
      <c r="AP218" s="2">
        <f t="shared" si="184"/>
        <v>35</v>
      </c>
      <c r="AQ218" s="240">
        <f t="shared" si="181"/>
        <v>0</v>
      </c>
      <c r="AR218">
        <f>[1]!dic_interpolado(D218:AN218,D$83:AN$83,AQ218)</f>
        <v>0.86599999999999999</v>
      </c>
      <c r="AS218" s="2">
        <f t="shared" si="182"/>
        <v>35</v>
      </c>
    </row>
    <row r="219" spans="1:45" x14ac:dyDescent="0.25">
      <c r="A219">
        <f t="shared" si="179"/>
        <v>35.185185185185183</v>
      </c>
      <c r="B219">
        <v>136</v>
      </c>
      <c r="C219" s="20">
        <f t="shared" si="183"/>
        <v>0.2592592592592593</v>
      </c>
      <c r="D219" s="19">
        <f t="shared" si="185"/>
        <v>0</v>
      </c>
      <c r="E219" s="19">
        <f t="shared" si="185"/>
        <v>0</v>
      </c>
      <c r="F219" s="19">
        <f t="shared" si="185"/>
        <v>0</v>
      </c>
      <c r="G219" s="19">
        <f t="shared" si="185"/>
        <v>0</v>
      </c>
      <c r="H219" s="19">
        <f t="shared" si="185"/>
        <v>0</v>
      </c>
      <c r="I219" s="19">
        <f t="shared" si="185"/>
        <v>0</v>
      </c>
      <c r="J219" s="19">
        <f t="shared" si="185"/>
        <v>0</v>
      </c>
      <c r="K219" s="19">
        <f t="shared" si="185"/>
        <v>0</v>
      </c>
      <c r="L219" s="19">
        <f t="shared" si="185"/>
        <v>0</v>
      </c>
      <c r="M219" s="19">
        <f t="shared" si="185"/>
        <v>0</v>
      </c>
      <c r="N219" s="19">
        <f t="shared" si="186"/>
        <v>0</v>
      </c>
      <c r="O219" s="19">
        <f t="shared" si="186"/>
        <v>0</v>
      </c>
      <c r="P219" s="19">
        <f t="shared" si="186"/>
        <v>0</v>
      </c>
      <c r="Q219" s="19">
        <f t="shared" si="186"/>
        <v>0</v>
      </c>
      <c r="R219" s="19">
        <f t="shared" si="186"/>
        <v>0</v>
      </c>
      <c r="S219" s="19">
        <f t="shared" si="186"/>
        <v>0</v>
      </c>
      <c r="T219" s="19">
        <f t="shared" si="186"/>
        <v>0</v>
      </c>
      <c r="U219" s="19">
        <f t="shared" si="186"/>
        <v>0</v>
      </c>
      <c r="V219" s="19">
        <f t="shared" si="186"/>
        <v>0</v>
      </c>
      <c r="W219" s="19">
        <f t="shared" si="186"/>
        <v>0</v>
      </c>
      <c r="X219" s="19">
        <f t="shared" si="187"/>
        <v>0</v>
      </c>
      <c r="Y219" s="19">
        <f t="shared" si="187"/>
        <v>0</v>
      </c>
      <c r="Z219" s="19">
        <f t="shared" si="187"/>
        <v>0</v>
      </c>
      <c r="AA219" s="19">
        <f t="shared" si="187"/>
        <v>0</v>
      </c>
      <c r="AB219" s="19">
        <f t="shared" si="187"/>
        <v>0</v>
      </c>
      <c r="AC219" s="19">
        <f t="shared" si="187"/>
        <v>0</v>
      </c>
      <c r="AD219" s="19">
        <f t="shared" si="187"/>
        <v>0</v>
      </c>
      <c r="AE219" s="19">
        <f t="shared" si="187"/>
        <v>0</v>
      </c>
      <c r="AF219" s="19">
        <f t="shared" si="187"/>
        <v>0</v>
      </c>
      <c r="AG219" s="19">
        <f t="shared" si="187"/>
        <v>0</v>
      </c>
      <c r="AH219" s="19">
        <f t="shared" si="188"/>
        <v>0</v>
      </c>
      <c r="AI219" s="19">
        <f t="shared" si="188"/>
        <v>0</v>
      </c>
      <c r="AJ219" s="19">
        <f t="shared" si="188"/>
        <v>0</v>
      </c>
      <c r="AK219" s="19">
        <f t="shared" si="188"/>
        <v>0</v>
      </c>
      <c r="AL219" s="19">
        <f t="shared" si="188"/>
        <v>0</v>
      </c>
      <c r="AM219" s="19">
        <f t="shared" si="188"/>
        <v>0</v>
      </c>
      <c r="AN219" s="19">
        <f t="shared" si="188"/>
        <v>0</v>
      </c>
      <c r="AO219" s="2">
        <f t="shared" si="180"/>
        <v>0.2592592592592593</v>
      </c>
      <c r="AP219" s="2">
        <f t="shared" si="184"/>
        <v>35.185185185185183</v>
      </c>
      <c r="AQ219" s="240">
        <f t="shared" si="181"/>
        <v>0</v>
      </c>
      <c r="AR219">
        <f>[1]!dic_interpolado(D219:AN219,D$83:AN$83,AQ219)</f>
        <v>0.86599999999999999</v>
      </c>
      <c r="AS219" s="2">
        <f t="shared" si="182"/>
        <v>35.185185185185183</v>
      </c>
    </row>
    <row r="220" spans="1:45" x14ac:dyDescent="0.25">
      <c r="A220">
        <f t="shared" si="179"/>
        <v>35.370370370370374</v>
      </c>
      <c r="B220">
        <v>137</v>
      </c>
      <c r="C220" s="20">
        <f t="shared" si="183"/>
        <v>0.2685185185185186</v>
      </c>
      <c r="D220" s="19">
        <f t="shared" si="185"/>
        <v>0</v>
      </c>
      <c r="E220" s="19">
        <f t="shared" si="185"/>
        <v>0</v>
      </c>
      <c r="F220" s="19">
        <f t="shared" si="185"/>
        <v>0</v>
      </c>
      <c r="G220" s="19">
        <f t="shared" si="185"/>
        <v>0</v>
      </c>
      <c r="H220" s="19">
        <f t="shared" si="185"/>
        <v>0</v>
      </c>
      <c r="I220" s="19">
        <f t="shared" si="185"/>
        <v>0</v>
      </c>
      <c r="J220" s="19">
        <f t="shared" si="185"/>
        <v>0</v>
      </c>
      <c r="K220" s="19">
        <f t="shared" si="185"/>
        <v>0</v>
      </c>
      <c r="L220" s="19">
        <f t="shared" si="185"/>
        <v>0</v>
      </c>
      <c r="M220" s="19">
        <f t="shared" si="185"/>
        <v>0</v>
      </c>
      <c r="N220" s="19">
        <f t="shared" si="186"/>
        <v>0</v>
      </c>
      <c r="O220" s="19">
        <f t="shared" si="186"/>
        <v>0</v>
      </c>
      <c r="P220" s="19">
        <f t="shared" si="186"/>
        <v>0</v>
      </c>
      <c r="Q220" s="19">
        <f t="shared" si="186"/>
        <v>0</v>
      </c>
      <c r="R220" s="19">
        <f t="shared" si="186"/>
        <v>0</v>
      </c>
      <c r="S220" s="19">
        <f t="shared" si="186"/>
        <v>0</v>
      </c>
      <c r="T220" s="19">
        <f t="shared" si="186"/>
        <v>0</v>
      </c>
      <c r="U220" s="19">
        <f t="shared" si="186"/>
        <v>0</v>
      </c>
      <c r="V220" s="19">
        <f t="shared" si="186"/>
        <v>0</v>
      </c>
      <c r="W220" s="19">
        <f t="shared" si="186"/>
        <v>0</v>
      </c>
      <c r="X220" s="19">
        <f t="shared" si="187"/>
        <v>0</v>
      </c>
      <c r="Y220" s="19">
        <f t="shared" si="187"/>
        <v>0</v>
      </c>
      <c r="Z220" s="19">
        <f t="shared" si="187"/>
        <v>0</v>
      </c>
      <c r="AA220" s="19">
        <f t="shared" si="187"/>
        <v>0</v>
      </c>
      <c r="AB220" s="19">
        <f t="shared" si="187"/>
        <v>0</v>
      </c>
      <c r="AC220" s="19">
        <f t="shared" si="187"/>
        <v>0</v>
      </c>
      <c r="AD220" s="19">
        <f t="shared" si="187"/>
        <v>0</v>
      </c>
      <c r="AE220" s="19">
        <f t="shared" si="187"/>
        <v>0</v>
      </c>
      <c r="AF220" s="19">
        <f t="shared" si="187"/>
        <v>0</v>
      </c>
      <c r="AG220" s="19">
        <f t="shared" si="187"/>
        <v>0</v>
      </c>
      <c r="AH220" s="19">
        <f t="shared" si="188"/>
        <v>0</v>
      </c>
      <c r="AI220" s="19">
        <f t="shared" si="188"/>
        <v>0</v>
      </c>
      <c r="AJ220" s="19">
        <f t="shared" si="188"/>
        <v>0</v>
      </c>
      <c r="AK220" s="19">
        <f t="shared" si="188"/>
        <v>0</v>
      </c>
      <c r="AL220" s="19">
        <f t="shared" si="188"/>
        <v>0</v>
      </c>
      <c r="AM220" s="19">
        <f t="shared" si="188"/>
        <v>0</v>
      </c>
      <c r="AN220" s="19">
        <f t="shared" si="188"/>
        <v>0</v>
      </c>
      <c r="AO220" s="2">
        <f t="shared" si="180"/>
        <v>0.2685185185185186</v>
      </c>
      <c r="AP220" s="2">
        <f t="shared" si="184"/>
        <v>35.370370370370374</v>
      </c>
      <c r="AQ220" s="240">
        <f t="shared" si="181"/>
        <v>0</v>
      </c>
      <c r="AR220">
        <f>[1]!dic_interpolado(D220:AN220,D$83:AN$83,AQ220)</f>
        <v>0.86599999999999999</v>
      </c>
      <c r="AS220" s="2">
        <f t="shared" si="182"/>
        <v>35.370370370370374</v>
      </c>
    </row>
    <row r="221" spans="1:45" x14ac:dyDescent="0.25">
      <c r="A221">
        <f t="shared" si="179"/>
        <v>35.555555555555557</v>
      </c>
      <c r="B221">
        <v>138</v>
      </c>
      <c r="C221" s="20">
        <f t="shared" si="183"/>
        <v>0.27777777777777779</v>
      </c>
      <c r="D221" s="19">
        <f t="shared" si="185"/>
        <v>0</v>
      </c>
      <c r="E221" s="19">
        <f t="shared" si="185"/>
        <v>0</v>
      </c>
      <c r="F221" s="19">
        <f t="shared" si="185"/>
        <v>0</v>
      </c>
      <c r="G221" s="19">
        <f t="shared" si="185"/>
        <v>0</v>
      </c>
      <c r="H221" s="19">
        <f t="shared" si="185"/>
        <v>0</v>
      </c>
      <c r="I221" s="19">
        <f t="shared" si="185"/>
        <v>0</v>
      </c>
      <c r="J221" s="19">
        <f t="shared" si="185"/>
        <v>0</v>
      </c>
      <c r="K221" s="19">
        <f t="shared" si="185"/>
        <v>0</v>
      </c>
      <c r="L221" s="19">
        <f t="shared" si="185"/>
        <v>0</v>
      </c>
      <c r="M221" s="19">
        <f t="shared" si="185"/>
        <v>0</v>
      </c>
      <c r="N221" s="19">
        <f t="shared" si="186"/>
        <v>0</v>
      </c>
      <c r="O221" s="19">
        <f t="shared" si="186"/>
        <v>0</v>
      </c>
      <c r="P221" s="19">
        <f t="shared" si="186"/>
        <v>0</v>
      </c>
      <c r="Q221" s="19">
        <f t="shared" si="186"/>
        <v>0</v>
      </c>
      <c r="R221" s="19">
        <f t="shared" si="186"/>
        <v>0</v>
      </c>
      <c r="S221" s="19">
        <f t="shared" si="186"/>
        <v>0</v>
      </c>
      <c r="T221" s="19">
        <f t="shared" si="186"/>
        <v>0</v>
      </c>
      <c r="U221" s="19">
        <f t="shared" si="186"/>
        <v>0</v>
      </c>
      <c r="V221" s="19">
        <f t="shared" si="186"/>
        <v>0</v>
      </c>
      <c r="W221" s="19">
        <f t="shared" si="186"/>
        <v>0</v>
      </c>
      <c r="X221" s="19">
        <f t="shared" si="187"/>
        <v>0</v>
      </c>
      <c r="Y221" s="19">
        <f t="shared" si="187"/>
        <v>0</v>
      </c>
      <c r="Z221" s="19">
        <f t="shared" si="187"/>
        <v>0</v>
      </c>
      <c r="AA221" s="19">
        <f t="shared" si="187"/>
        <v>0</v>
      </c>
      <c r="AB221" s="19">
        <f t="shared" si="187"/>
        <v>0</v>
      </c>
      <c r="AC221" s="19">
        <f t="shared" si="187"/>
        <v>0</v>
      </c>
      <c r="AD221" s="19">
        <f t="shared" si="187"/>
        <v>0</v>
      </c>
      <c r="AE221" s="19">
        <f t="shared" si="187"/>
        <v>0</v>
      </c>
      <c r="AF221" s="19">
        <f t="shared" si="187"/>
        <v>0</v>
      </c>
      <c r="AG221" s="19">
        <f t="shared" si="187"/>
        <v>0</v>
      </c>
      <c r="AH221" s="19">
        <f t="shared" si="188"/>
        <v>0</v>
      </c>
      <c r="AI221" s="19">
        <f t="shared" si="188"/>
        <v>0</v>
      </c>
      <c r="AJ221" s="19">
        <f t="shared" si="188"/>
        <v>0</v>
      </c>
      <c r="AK221" s="19">
        <f t="shared" si="188"/>
        <v>0</v>
      </c>
      <c r="AL221" s="19">
        <f t="shared" si="188"/>
        <v>0</v>
      </c>
      <c r="AM221" s="19">
        <f t="shared" si="188"/>
        <v>0</v>
      </c>
      <c r="AN221" s="19">
        <f t="shared" si="188"/>
        <v>0</v>
      </c>
      <c r="AO221" s="2">
        <f t="shared" si="180"/>
        <v>0.27777777777777779</v>
      </c>
      <c r="AP221" s="2">
        <f t="shared" si="184"/>
        <v>35.555555555555557</v>
      </c>
      <c r="AQ221" s="240">
        <f t="shared" si="181"/>
        <v>0</v>
      </c>
      <c r="AR221">
        <f>[1]!dic_interpolado(D221:AN221,D$83:AN$83,AQ221)</f>
        <v>0.86599999999999999</v>
      </c>
      <c r="AS221" s="2">
        <f t="shared" si="182"/>
        <v>35.555555555555557</v>
      </c>
    </row>
    <row r="222" spans="1:45" x14ac:dyDescent="0.25">
      <c r="A222">
        <f t="shared" si="179"/>
        <v>35.74074074074074</v>
      </c>
      <c r="B222">
        <v>139</v>
      </c>
      <c r="C222" s="20">
        <f t="shared" si="183"/>
        <v>0.28703703703703709</v>
      </c>
      <c r="D222" s="19">
        <f t="shared" si="185"/>
        <v>0</v>
      </c>
      <c r="E222" s="19">
        <f t="shared" si="185"/>
        <v>0</v>
      </c>
      <c r="F222" s="19">
        <f t="shared" si="185"/>
        <v>0</v>
      </c>
      <c r="G222" s="19">
        <f t="shared" si="185"/>
        <v>0</v>
      </c>
      <c r="H222" s="19">
        <f t="shared" si="185"/>
        <v>0</v>
      </c>
      <c r="I222" s="19">
        <f t="shared" si="185"/>
        <v>0</v>
      </c>
      <c r="J222" s="19">
        <f t="shared" si="185"/>
        <v>0</v>
      </c>
      <c r="K222" s="19">
        <f t="shared" si="185"/>
        <v>0</v>
      </c>
      <c r="L222" s="19">
        <f t="shared" si="185"/>
        <v>0</v>
      </c>
      <c r="M222" s="19">
        <f t="shared" si="185"/>
        <v>0</v>
      </c>
      <c r="N222" s="19">
        <f t="shared" si="186"/>
        <v>0</v>
      </c>
      <c r="O222" s="19">
        <f t="shared" si="186"/>
        <v>0</v>
      </c>
      <c r="P222" s="19">
        <f t="shared" si="186"/>
        <v>0</v>
      </c>
      <c r="Q222" s="19">
        <f t="shared" si="186"/>
        <v>0</v>
      </c>
      <c r="R222" s="19">
        <f t="shared" si="186"/>
        <v>0</v>
      </c>
      <c r="S222" s="19">
        <f t="shared" si="186"/>
        <v>0</v>
      </c>
      <c r="T222" s="19">
        <f t="shared" si="186"/>
        <v>0</v>
      </c>
      <c r="U222" s="19">
        <f t="shared" si="186"/>
        <v>0</v>
      </c>
      <c r="V222" s="19">
        <f t="shared" si="186"/>
        <v>0</v>
      </c>
      <c r="W222" s="19">
        <f t="shared" si="186"/>
        <v>0</v>
      </c>
      <c r="X222" s="19">
        <f t="shared" si="187"/>
        <v>0</v>
      </c>
      <c r="Y222" s="19">
        <f t="shared" si="187"/>
        <v>0</v>
      </c>
      <c r="Z222" s="19">
        <f t="shared" si="187"/>
        <v>0</v>
      </c>
      <c r="AA222" s="19">
        <f t="shared" si="187"/>
        <v>0</v>
      </c>
      <c r="AB222" s="19">
        <f t="shared" si="187"/>
        <v>0</v>
      </c>
      <c r="AC222" s="19">
        <f t="shared" si="187"/>
        <v>0</v>
      </c>
      <c r="AD222" s="19">
        <f t="shared" si="187"/>
        <v>0</v>
      </c>
      <c r="AE222" s="19">
        <f t="shared" si="187"/>
        <v>0</v>
      </c>
      <c r="AF222" s="19">
        <f t="shared" si="187"/>
        <v>0</v>
      </c>
      <c r="AG222" s="19">
        <f t="shared" si="187"/>
        <v>0</v>
      </c>
      <c r="AH222" s="19">
        <f t="shared" si="188"/>
        <v>0</v>
      </c>
      <c r="AI222" s="19">
        <f t="shared" si="188"/>
        <v>0</v>
      </c>
      <c r="AJ222" s="19">
        <f t="shared" si="188"/>
        <v>0</v>
      </c>
      <c r="AK222" s="19">
        <f t="shared" si="188"/>
        <v>0</v>
      </c>
      <c r="AL222" s="19">
        <f t="shared" si="188"/>
        <v>0</v>
      </c>
      <c r="AM222" s="19">
        <f t="shared" si="188"/>
        <v>0</v>
      </c>
      <c r="AN222" s="19">
        <f t="shared" si="188"/>
        <v>0</v>
      </c>
      <c r="AO222" s="2">
        <f t="shared" si="180"/>
        <v>0.28703703703703709</v>
      </c>
      <c r="AP222" s="2">
        <f t="shared" si="184"/>
        <v>35.74074074074074</v>
      </c>
      <c r="AQ222" s="240">
        <f t="shared" si="181"/>
        <v>0</v>
      </c>
      <c r="AR222">
        <f>[1]!dic_interpolado(D222:AN222,D$83:AN$83,AQ222)</f>
        <v>0.86599999999999999</v>
      </c>
      <c r="AS222" s="2">
        <f t="shared" si="182"/>
        <v>35.74074074074074</v>
      </c>
    </row>
    <row r="223" spans="1:45" x14ac:dyDescent="0.25">
      <c r="A223">
        <f t="shared" si="179"/>
        <v>35.925925925925924</v>
      </c>
      <c r="B223">
        <v>140</v>
      </c>
      <c r="C223" s="20">
        <f t="shared" si="183"/>
        <v>0.29629629629629628</v>
      </c>
      <c r="D223" s="19">
        <f t="shared" si="185"/>
        <v>0</v>
      </c>
      <c r="E223" s="19">
        <f t="shared" si="185"/>
        <v>0</v>
      </c>
      <c r="F223" s="19">
        <f t="shared" si="185"/>
        <v>0</v>
      </c>
      <c r="G223" s="19">
        <f t="shared" si="185"/>
        <v>0</v>
      </c>
      <c r="H223" s="19">
        <f t="shared" si="185"/>
        <v>0</v>
      </c>
      <c r="I223" s="19">
        <f t="shared" si="185"/>
        <v>0</v>
      </c>
      <c r="J223" s="19">
        <f t="shared" si="185"/>
        <v>0</v>
      </c>
      <c r="K223" s="19">
        <f t="shared" si="185"/>
        <v>0</v>
      </c>
      <c r="L223" s="19">
        <f t="shared" si="185"/>
        <v>0</v>
      </c>
      <c r="M223" s="19">
        <f t="shared" si="185"/>
        <v>0</v>
      </c>
      <c r="N223" s="19">
        <f t="shared" si="186"/>
        <v>0</v>
      </c>
      <c r="O223" s="19">
        <f t="shared" si="186"/>
        <v>0</v>
      </c>
      <c r="P223" s="19">
        <f t="shared" si="186"/>
        <v>0</v>
      </c>
      <c r="Q223" s="19">
        <f t="shared" si="186"/>
        <v>0</v>
      </c>
      <c r="R223" s="19">
        <f t="shared" si="186"/>
        <v>0</v>
      </c>
      <c r="S223" s="19">
        <f t="shared" si="186"/>
        <v>0</v>
      </c>
      <c r="T223" s="19">
        <f t="shared" si="186"/>
        <v>0</v>
      </c>
      <c r="U223" s="19">
        <f t="shared" si="186"/>
        <v>0</v>
      </c>
      <c r="V223" s="19">
        <f t="shared" si="186"/>
        <v>0</v>
      </c>
      <c r="W223" s="19">
        <f t="shared" si="186"/>
        <v>0</v>
      </c>
      <c r="X223" s="19">
        <f t="shared" si="187"/>
        <v>0</v>
      </c>
      <c r="Y223" s="19">
        <f t="shared" si="187"/>
        <v>0</v>
      </c>
      <c r="Z223" s="19">
        <f t="shared" si="187"/>
        <v>0</v>
      </c>
      <c r="AA223" s="19">
        <f t="shared" si="187"/>
        <v>0</v>
      </c>
      <c r="AB223" s="19">
        <f t="shared" si="187"/>
        <v>0</v>
      </c>
      <c r="AC223" s="19">
        <f t="shared" si="187"/>
        <v>0</v>
      </c>
      <c r="AD223" s="19">
        <f t="shared" si="187"/>
        <v>0</v>
      </c>
      <c r="AE223" s="19">
        <f t="shared" si="187"/>
        <v>0</v>
      </c>
      <c r="AF223" s="19">
        <f t="shared" si="187"/>
        <v>0</v>
      </c>
      <c r="AG223" s="19">
        <f t="shared" si="187"/>
        <v>0</v>
      </c>
      <c r="AH223" s="19">
        <f t="shared" si="188"/>
        <v>0</v>
      </c>
      <c r="AI223" s="19">
        <f t="shared" si="188"/>
        <v>0</v>
      </c>
      <c r="AJ223" s="19">
        <f t="shared" si="188"/>
        <v>0</v>
      </c>
      <c r="AK223" s="19">
        <f t="shared" si="188"/>
        <v>0</v>
      </c>
      <c r="AL223" s="19">
        <f t="shared" si="188"/>
        <v>0</v>
      </c>
      <c r="AM223" s="19">
        <f t="shared" si="188"/>
        <v>0</v>
      </c>
      <c r="AN223" s="19">
        <f t="shared" si="188"/>
        <v>0</v>
      </c>
      <c r="AO223" s="2">
        <f t="shared" si="180"/>
        <v>0.29629629629629628</v>
      </c>
      <c r="AP223" s="2">
        <f t="shared" si="184"/>
        <v>35.925925925925924</v>
      </c>
      <c r="AQ223" s="240">
        <f t="shared" si="181"/>
        <v>0</v>
      </c>
      <c r="AR223">
        <f>[1]!dic_interpolado(D223:AN223,D$83:AN$83,AQ223)</f>
        <v>0.86599999999999999</v>
      </c>
      <c r="AS223" s="2">
        <f t="shared" si="182"/>
        <v>35.925925925925924</v>
      </c>
    </row>
    <row r="224" spans="1:45" x14ac:dyDescent="0.25">
      <c r="A224">
        <f t="shared" si="179"/>
        <v>36.111111111111114</v>
      </c>
      <c r="B224">
        <v>141</v>
      </c>
      <c r="C224" s="20">
        <f t="shared" si="183"/>
        <v>0.30555555555555558</v>
      </c>
      <c r="D224" s="19">
        <f t="shared" ref="D224:M233" si="189">$H$74+$C224*$G$74+$F$74*D$83+$E$74*D$83*$C224+$C224^2*$D$74+$C$74*D$83^2</f>
        <v>0</v>
      </c>
      <c r="E224" s="19">
        <f t="shared" si="189"/>
        <v>0</v>
      </c>
      <c r="F224" s="19">
        <f t="shared" si="189"/>
        <v>0</v>
      </c>
      <c r="G224" s="19">
        <f t="shared" si="189"/>
        <v>0</v>
      </c>
      <c r="H224" s="19">
        <f t="shared" si="189"/>
        <v>0</v>
      </c>
      <c r="I224" s="19">
        <f t="shared" si="189"/>
        <v>0</v>
      </c>
      <c r="J224" s="19">
        <f t="shared" si="189"/>
        <v>0</v>
      </c>
      <c r="K224" s="19">
        <f t="shared" si="189"/>
        <v>0</v>
      </c>
      <c r="L224" s="19">
        <f t="shared" si="189"/>
        <v>0</v>
      </c>
      <c r="M224" s="19">
        <f t="shared" si="189"/>
        <v>0</v>
      </c>
      <c r="N224" s="19">
        <f t="shared" ref="N224:W233" si="190">$H$74+$C224*$G$74+$F$74*N$83+$E$74*N$83*$C224+$C224^2*$D$74+$C$74*N$83^2</f>
        <v>0</v>
      </c>
      <c r="O224" s="19">
        <f t="shared" si="190"/>
        <v>0</v>
      </c>
      <c r="P224" s="19">
        <f t="shared" si="190"/>
        <v>0</v>
      </c>
      <c r="Q224" s="19">
        <f t="shared" si="190"/>
        <v>0</v>
      </c>
      <c r="R224" s="19">
        <f t="shared" si="190"/>
        <v>0</v>
      </c>
      <c r="S224" s="19">
        <f t="shared" si="190"/>
        <v>0</v>
      </c>
      <c r="T224" s="19">
        <f t="shared" si="190"/>
        <v>0</v>
      </c>
      <c r="U224" s="19">
        <f t="shared" si="190"/>
        <v>0</v>
      </c>
      <c r="V224" s="19">
        <f t="shared" si="190"/>
        <v>0</v>
      </c>
      <c r="W224" s="19">
        <f t="shared" si="190"/>
        <v>0</v>
      </c>
      <c r="X224" s="19">
        <f t="shared" ref="X224:AG233" si="191">$H$74+$C224*$G$74+$F$74*X$83+$E$74*X$83*$C224+$C224^2*$D$74+$C$74*X$83^2</f>
        <v>0</v>
      </c>
      <c r="Y224" s="19">
        <f t="shared" si="191"/>
        <v>0</v>
      </c>
      <c r="Z224" s="19">
        <f t="shared" si="191"/>
        <v>0</v>
      </c>
      <c r="AA224" s="19">
        <f t="shared" si="191"/>
        <v>0</v>
      </c>
      <c r="AB224" s="19">
        <f t="shared" si="191"/>
        <v>0</v>
      </c>
      <c r="AC224" s="19">
        <f t="shared" si="191"/>
        <v>0</v>
      </c>
      <c r="AD224" s="19">
        <f t="shared" si="191"/>
        <v>0</v>
      </c>
      <c r="AE224" s="19">
        <f t="shared" si="191"/>
        <v>0</v>
      </c>
      <c r="AF224" s="19">
        <f t="shared" si="191"/>
        <v>0</v>
      </c>
      <c r="AG224" s="19">
        <f t="shared" si="191"/>
        <v>0</v>
      </c>
      <c r="AH224" s="19">
        <f t="shared" ref="AH224:AN233" si="192">$H$74+$C224*$G$74+$F$74*AH$83+$E$74*AH$83*$C224+$C224^2*$D$74+$C$74*AH$83^2</f>
        <v>0</v>
      </c>
      <c r="AI224" s="19">
        <f t="shared" si="192"/>
        <v>0</v>
      </c>
      <c r="AJ224" s="19">
        <f t="shared" si="192"/>
        <v>0</v>
      </c>
      <c r="AK224" s="19">
        <f t="shared" si="192"/>
        <v>0</v>
      </c>
      <c r="AL224" s="19">
        <f t="shared" si="192"/>
        <v>0</v>
      </c>
      <c r="AM224" s="19">
        <f t="shared" si="192"/>
        <v>0</v>
      </c>
      <c r="AN224" s="19">
        <f t="shared" si="192"/>
        <v>0</v>
      </c>
      <c r="AO224" s="2">
        <f t="shared" si="180"/>
        <v>0.30555555555555558</v>
      </c>
      <c r="AP224" s="2">
        <f t="shared" si="184"/>
        <v>36.111111111111114</v>
      </c>
      <c r="AQ224" s="240">
        <f t="shared" si="181"/>
        <v>0</v>
      </c>
      <c r="AR224">
        <f>[1]!dic_interpolado(D224:AN224,D$83:AN$83,AQ224)</f>
        <v>0.86599999999999999</v>
      </c>
      <c r="AS224" s="2">
        <f t="shared" si="182"/>
        <v>36.111111111111114</v>
      </c>
    </row>
    <row r="225" spans="1:45" x14ac:dyDescent="0.25">
      <c r="A225">
        <f t="shared" si="179"/>
        <v>36.296296296296298</v>
      </c>
      <c r="B225">
        <v>142</v>
      </c>
      <c r="C225" s="20">
        <f t="shared" si="183"/>
        <v>0.31481481481481488</v>
      </c>
      <c r="D225" s="19">
        <f t="shared" si="189"/>
        <v>0</v>
      </c>
      <c r="E225" s="19">
        <f t="shared" si="189"/>
        <v>0</v>
      </c>
      <c r="F225" s="19">
        <f t="shared" si="189"/>
        <v>0</v>
      </c>
      <c r="G225" s="19">
        <f t="shared" si="189"/>
        <v>0</v>
      </c>
      <c r="H225" s="19">
        <f t="shared" si="189"/>
        <v>0</v>
      </c>
      <c r="I225" s="19">
        <f t="shared" si="189"/>
        <v>0</v>
      </c>
      <c r="J225" s="19">
        <f t="shared" si="189"/>
        <v>0</v>
      </c>
      <c r="K225" s="19">
        <f t="shared" si="189"/>
        <v>0</v>
      </c>
      <c r="L225" s="19">
        <f t="shared" si="189"/>
        <v>0</v>
      </c>
      <c r="M225" s="19">
        <f t="shared" si="189"/>
        <v>0</v>
      </c>
      <c r="N225" s="19">
        <f t="shared" si="190"/>
        <v>0</v>
      </c>
      <c r="O225" s="19">
        <f t="shared" si="190"/>
        <v>0</v>
      </c>
      <c r="P225" s="19">
        <f t="shared" si="190"/>
        <v>0</v>
      </c>
      <c r="Q225" s="19">
        <f t="shared" si="190"/>
        <v>0</v>
      </c>
      <c r="R225" s="19">
        <f t="shared" si="190"/>
        <v>0</v>
      </c>
      <c r="S225" s="19">
        <f t="shared" si="190"/>
        <v>0</v>
      </c>
      <c r="T225" s="19">
        <f t="shared" si="190"/>
        <v>0</v>
      </c>
      <c r="U225" s="19">
        <f t="shared" si="190"/>
        <v>0</v>
      </c>
      <c r="V225" s="19">
        <f t="shared" si="190"/>
        <v>0</v>
      </c>
      <c r="W225" s="19">
        <f t="shared" si="190"/>
        <v>0</v>
      </c>
      <c r="X225" s="19">
        <f t="shared" si="191"/>
        <v>0</v>
      </c>
      <c r="Y225" s="19">
        <f t="shared" si="191"/>
        <v>0</v>
      </c>
      <c r="Z225" s="19">
        <f t="shared" si="191"/>
        <v>0</v>
      </c>
      <c r="AA225" s="19">
        <f t="shared" si="191"/>
        <v>0</v>
      </c>
      <c r="AB225" s="19">
        <f t="shared" si="191"/>
        <v>0</v>
      </c>
      <c r="AC225" s="19">
        <f t="shared" si="191"/>
        <v>0</v>
      </c>
      <c r="AD225" s="19">
        <f t="shared" si="191"/>
        <v>0</v>
      </c>
      <c r="AE225" s="19">
        <f t="shared" si="191"/>
        <v>0</v>
      </c>
      <c r="AF225" s="19">
        <f t="shared" si="191"/>
        <v>0</v>
      </c>
      <c r="AG225" s="19">
        <f t="shared" si="191"/>
        <v>0</v>
      </c>
      <c r="AH225" s="19">
        <f t="shared" si="192"/>
        <v>0</v>
      </c>
      <c r="AI225" s="19">
        <f t="shared" si="192"/>
        <v>0</v>
      </c>
      <c r="AJ225" s="19">
        <f t="shared" si="192"/>
        <v>0</v>
      </c>
      <c r="AK225" s="19">
        <f t="shared" si="192"/>
        <v>0</v>
      </c>
      <c r="AL225" s="19">
        <f t="shared" si="192"/>
        <v>0</v>
      </c>
      <c r="AM225" s="19">
        <f t="shared" si="192"/>
        <v>0</v>
      </c>
      <c r="AN225" s="19">
        <f t="shared" si="192"/>
        <v>0</v>
      </c>
      <c r="AO225" s="2">
        <f t="shared" si="180"/>
        <v>0.31481481481481488</v>
      </c>
      <c r="AP225" s="2">
        <f t="shared" si="184"/>
        <v>36.296296296296298</v>
      </c>
      <c r="AQ225" s="240">
        <f t="shared" si="181"/>
        <v>0</v>
      </c>
      <c r="AR225">
        <f>[1]!dic_interpolado(D225:AN225,D$83:AN$83,AQ225)</f>
        <v>0.86599999999999999</v>
      </c>
      <c r="AS225" s="2">
        <f t="shared" si="182"/>
        <v>36.296296296296298</v>
      </c>
    </row>
    <row r="226" spans="1:45" x14ac:dyDescent="0.25">
      <c r="A226">
        <f t="shared" si="179"/>
        <v>36.481481481481481</v>
      </c>
      <c r="B226">
        <v>143</v>
      </c>
      <c r="C226" s="20">
        <f t="shared" si="183"/>
        <v>0.32407407407407407</v>
      </c>
      <c r="D226" s="19">
        <f t="shared" si="189"/>
        <v>0</v>
      </c>
      <c r="E226" s="19">
        <f t="shared" si="189"/>
        <v>0</v>
      </c>
      <c r="F226" s="19">
        <f t="shared" si="189"/>
        <v>0</v>
      </c>
      <c r="G226" s="19">
        <f t="shared" si="189"/>
        <v>0</v>
      </c>
      <c r="H226" s="19">
        <f t="shared" si="189"/>
        <v>0</v>
      </c>
      <c r="I226" s="19">
        <f t="shared" si="189"/>
        <v>0</v>
      </c>
      <c r="J226" s="19">
        <f t="shared" si="189"/>
        <v>0</v>
      </c>
      <c r="K226" s="19">
        <f t="shared" si="189"/>
        <v>0</v>
      </c>
      <c r="L226" s="19">
        <f t="shared" si="189"/>
        <v>0</v>
      </c>
      <c r="M226" s="19">
        <f t="shared" si="189"/>
        <v>0</v>
      </c>
      <c r="N226" s="19">
        <f t="shared" si="190"/>
        <v>0</v>
      </c>
      <c r="O226" s="19">
        <f t="shared" si="190"/>
        <v>0</v>
      </c>
      <c r="P226" s="19">
        <f t="shared" si="190"/>
        <v>0</v>
      </c>
      <c r="Q226" s="19">
        <f t="shared" si="190"/>
        <v>0</v>
      </c>
      <c r="R226" s="19">
        <f t="shared" si="190"/>
        <v>0</v>
      </c>
      <c r="S226" s="19">
        <f t="shared" si="190"/>
        <v>0</v>
      </c>
      <c r="T226" s="19">
        <f t="shared" si="190"/>
        <v>0</v>
      </c>
      <c r="U226" s="19">
        <f t="shared" si="190"/>
        <v>0</v>
      </c>
      <c r="V226" s="19">
        <f t="shared" si="190"/>
        <v>0</v>
      </c>
      <c r="W226" s="19">
        <f t="shared" si="190"/>
        <v>0</v>
      </c>
      <c r="X226" s="19">
        <f t="shared" si="191"/>
        <v>0</v>
      </c>
      <c r="Y226" s="19">
        <f t="shared" si="191"/>
        <v>0</v>
      </c>
      <c r="Z226" s="19">
        <f t="shared" si="191"/>
        <v>0</v>
      </c>
      <c r="AA226" s="19">
        <f t="shared" si="191"/>
        <v>0</v>
      </c>
      <c r="AB226" s="19">
        <f t="shared" si="191"/>
        <v>0</v>
      </c>
      <c r="AC226" s="19">
        <f t="shared" si="191"/>
        <v>0</v>
      </c>
      <c r="AD226" s="19">
        <f t="shared" si="191"/>
        <v>0</v>
      </c>
      <c r="AE226" s="19">
        <f t="shared" si="191"/>
        <v>0</v>
      </c>
      <c r="AF226" s="19">
        <f t="shared" si="191"/>
        <v>0</v>
      </c>
      <c r="AG226" s="19">
        <f t="shared" si="191"/>
        <v>0</v>
      </c>
      <c r="AH226" s="19">
        <f t="shared" si="192"/>
        <v>0</v>
      </c>
      <c r="AI226" s="19">
        <f t="shared" si="192"/>
        <v>0</v>
      </c>
      <c r="AJ226" s="19">
        <f t="shared" si="192"/>
        <v>0</v>
      </c>
      <c r="AK226" s="19">
        <f t="shared" si="192"/>
        <v>0</v>
      </c>
      <c r="AL226" s="19">
        <f t="shared" si="192"/>
        <v>0</v>
      </c>
      <c r="AM226" s="19">
        <f t="shared" si="192"/>
        <v>0</v>
      </c>
      <c r="AN226" s="19">
        <f t="shared" si="192"/>
        <v>0</v>
      </c>
      <c r="AO226" s="2">
        <f t="shared" si="180"/>
        <v>0.32407407407407407</v>
      </c>
      <c r="AP226" s="2">
        <f t="shared" si="184"/>
        <v>36.481481481481481</v>
      </c>
      <c r="AQ226" s="240">
        <f t="shared" si="181"/>
        <v>0</v>
      </c>
      <c r="AR226">
        <f>[1]!dic_interpolado(D226:AN226,D$83:AN$83,AQ226)</f>
        <v>0.86599999999999999</v>
      </c>
      <c r="AS226" s="2">
        <f t="shared" si="182"/>
        <v>36.481481481481481</v>
      </c>
    </row>
    <row r="227" spans="1:45" x14ac:dyDescent="0.25">
      <c r="A227">
        <f t="shared" si="179"/>
        <v>36.666666666666671</v>
      </c>
      <c r="B227">
        <v>144</v>
      </c>
      <c r="C227" s="20">
        <f t="shared" si="183"/>
        <v>0.33333333333333337</v>
      </c>
      <c r="D227" s="19">
        <f t="shared" si="189"/>
        <v>0</v>
      </c>
      <c r="E227" s="19">
        <f t="shared" si="189"/>
        <v>0</v>
      </c>
      <c r="F227" s="19">
        <f t="shared" si="189"/>
        <v>0</v>
      </c>
      <c r="G227" s="19">
        <f t="shared" si="189"/>
        <v>0</v>
      </c>
      <c r="H227" s="19">
        <f t="shared" si="189"/>
        <v>0</v>
      </c>
      <c r="I227" s="19">
        <f t="shared" si="189"/>
        <v>0</v>
      </c>
      <c r="J227" s="19">
        <f t="shared" si="189"/>
        <v>0</v>
      </c>
      <c r="K227" s="19">
        <f t="shared" si="189"/>
        <v>0</v>
      </c>
      <c r="L227" s="19">
        <f t="shared" si="189"/>
        <v>0</v>
      </c>
      <c r="M227" s="19">
        <f t="shared" si="189"/>
        <v>0</v>
      </c>
      <c r="N227" s="19">
        <f t="shared" si="190"/>
        <v>0</v>
      </c>
      <c r="O227" s="19">
        <f t="shared" si="190"/>
        <v>0</v>
      </c>
      <c r="P227" s="19">
        <f t="shared" si="190"/>
        <v>0</v>
      </c>
      <c r="Q227" s="19">
        <f t="shared" si="190"/>
        <v>0</v>
      </c>
      <c r="R227" s="19">
        <f t="shared" si="190"/>
        <v>0</v>
      </c>
      <c r="S227" s="19">
        <f t="shared" si="190"/>
        <v>0</v>
      </c>
      <c r="T227" s="19">
        <f t="shared" si="190"/>
        <v>0</v>
      </c>
      <c r="U227" s="19">
        <f t="shared" si="190"/>
        <v>0</v>
      </c>
      <c r="V227" s="19">
        <f t="shared" si="190"/>
        <v>0</v>
      </c>
      <c r="W227" s="19">
        <f t="shared" si="190"/>
        <v>0</v>
      </c>
      <c r="X227" s="19">
        <f t="shared" si="191"/>
        <v>0</v>
      </c>
      <c r="Y227" s="19">
        <f t="shared" si="191"/>
        <v>0</v>
      </c>
      <c r="Z227" s="19">
        <f t="shared" si="191"/>
        <v>0</v>
      </c>
      <c r="AA227" s="19">
        <f t="shared" si="191"/>
        <v>0</v>
      </c>
      <c r="AB227" s="19">
        <f t="shared" si="191"/>
        <v>0</v>
      </c>
      <c r="AC227" s="19">
        <f t="shared" si="191"/>
        <v>0</v>
      </c>
      <c r="AD227" s="19">
        <f t="shared" si="191"/>
        <v>0</v>
      </c>
      <c r="AE227" s="19">
        <f t="shared" si="191"/>
        <v>0</v>
      </c>
      <c r="AF227" s="19">
        <f t="shared" si="191"/>
        <v>0</v>
      </c>
      <c r="AG227" s="19">
        <f t="shared" si="191"/>
        <v>0</v>
      </c>
      <c r="AH227" s="19">
        <f t="shared" si="192"/>
        <v>0</v>
      </c>
      <c r="AI227" s="19">
        <f t="shared" si="192"/>
        <v>0</v>
      </c>
      <c r="AJ227" s="19">
        <f t="shared" si="192"/>
        <v>0</v>
      </c>
      <c r="AK227" s="19">
        <f t="shared" si="192"/>
        <v>0</v>
      </c>
      <c r="AL227" s="19">
        <f t="shared" si="192"/>
        <v>0</v>
      </c>
      <c r="AM227" s="19">
        <f t="shared" si="192"/>
        <v>0</v>
      </c>
      <c r="AN227" s="19">
        <f t="shared" si="192"/>
        <v>0</v>
      </c>
      <c r="AO227" s="2">
        <f t="shared" si="180"/>
        <v>0.33333333333333337</v>
      </c>
      <c r="AP227" s="2">
        <f t="shared" si="184"/>
        <v>36.666666666666671</v>
      </c>
      <c r="AQ227" s="240">
        <f t="shared" si="181"/>
        <v>0</v>
      </c>
      <c r="AR227">
        <f>[1]!dic_interpolado(D227:AN227,D$83:AN$83,AQ227)</f>
        <v>0.86599999999999999</v>
      </c>
      <c r="AS227" s="2">
        <f t="shared" si="182"/>
        <v>36.666666666666671</v>
      </c>
    </row>
    <row r="228" spans="1:45" x14ac:dyDescent="0.25">
      <c r="A228">
        <f t="shared" si="179"/>
        <v>36.851851851851855</v>
      </c>
      <c r="B228">
        <v>145</v>
      </c>
      <c r="C228" s="20">
        <f t="shared" si="183"/>
        <v>0.34259259259259267</v>
      </c>
      <c r="D228" s="19">
        <f t="shared" si="189"/>
        <v>0</v>
      </c>
      <c r="E228" s="19">
        <f t="shared" si="189"/>
        <v>0</v>
      </c>
      <c r="F228" s="19">
        <f t="shared" si="189"/>
        <v>0</v>
      </c>
      <c r="G228" s="19">
        <f t="shared" si="189"/>
        <v>0</v>
      </c>
      <c r="H228" s="19">
        <f t="shared" si="189"/>
        <v>0</v>
      </c>
      <c r="I228" s="19">
        <f t="shared" si="189"/>
        <v>0</v>
      </c>
      <c r="J228" s="19">
        <f t="shared" si="189"/>
        <v>0</v>
      </c>
      <c r="K228" s="19">
        <f t="shared" si="189"/>
        <v>0</v>
      </c>
      <c r="L228" s="19">
        <f t="shared" si="189"/>
        <v>0</v>
      </c>
      <c r="M228" s="19">
        <f t="shared" si="189"/>
        <v>0</v>
      </c>
      <c r="N228" s="19">
        <f t="shared" si="190"/>
        <v>0</v>
      </c>
      <c r="O228" s="19">
        <f t="shared" si="190"/>
        <v>0</v>
      </c>
      <c r="P228" s="19">
        <f t="shared" si="190"/>
        <v>0</v>
      </c>
      <c r="Q228" s="19">
        <f t="shared" si="190"/>
        <v>0</v>
      </c>
      <c r="R228" s="19">
        <f t="shared" si="190"/>
        <v>0</v>
      </c>
      <c r="S228" s="19">
        <f t="shared" si="190"/>
        <v>0</v>
      </c>
      <c r="T228" s="19">
        <f t="shared" si="190"/>
        <v>0</v>
      </c>
      <c r="U228" s="19">
        <f t="shared" si="190"/>
        <v>0</v>
      </c>
      <c r="V228" s="19">
        <f t="shared" si="190"/>
        <v>0</v>
      </c>
      <c r="W228" s="19">
        <f t="shared" si="190"/>
        <v>0</v>
      </c>
      <c r="X228" s="19">
        <f t="shared" si="191"/>
        <v>0</v>
      </c>
      <c r="Y228" s="19">
        <f t="shared" si="191"/>
        <v>0</v>
      </c>
      <c r="Z228" s="19">
        <f t="shared" si="191"/>
        <v>0</v>
      </c>
      <c r="AA228" s="19">
        <f t="shared" si="191"/>
        <v>0</v>
      </c>
      <c r="AB228" s="19">
        <f t="shared" si="191"/>
        <v>0</v>
      </c>
      <c r="AC228" s="19">
        <f t="shared" si="191"/>
        <v>0</v>
      </c>
      <c r="AD228" s="19">
        <f t="shared" si="191"/>
        <v>0</v>
      </c>
      <c r="AE228" s="19">
        <f t="shared" si="191"/>
        <v>0</v>
      </c>
      <c r="AF228" s="19">
        <f t="shared" si="191"/>
        <v>0</v>
      </c>
      <c r="AG228" s="19">
        <f t="shared" si="191"/>
        <v>0</v>
      </c>
      <c r="AH228" s="19">
        <f t="shared" si="192"/>
        <v>0</v>
      </c>
      <c r="AI228" s="19">
        <f t="shared" si="192"/>
        <v>0</v>
      </c>
      <c r="AJ228" s="19">
        <f t="shared" si="192"/>
        <v>0</v>
      </c>
      <c r="AK228" s="19">
        <f t="shared" si="192"/>
        <v>0</v>
      </c>
      <c r="AL228" s="19">
        <f t="shared" si="192"/>
        <v>0</v>
      </c>
      <c r="AM228" s="19">
        <f t="shared" si="192"/>
        <v>0</v>
      </c>
      <c r="AN228" s="19">
        <f t="shared" si="192"/>
        <v>0</v>
      </c>
      <c r="AO228" s="2">
        <f t="shared" si="180"/>
        <v>0.34259259259259267</v>
      </c>
      <c r="AP228" s="2">
        <f t="shared" si="184"/>
        <v>36.851851851851855</v>
      </c>
      <c r="AQ228" s="240">
        <f t="shared" si="181"/>
        <v>0</v>
      </c>
      <c r="AR228">
        <f>[1]!dic_interpolado(D228:AN228,D$83:AN$83,AQ228)</f>
        <v>0.86599999999999999</v>
      </c>
      <c r="AS228" s="2">
        <f t="shared" si="182"/>
        <v>36.851851851851855</v>
      </c>
    </row>
    <row r="229" spans="1:45" x14ac:dyDescent="0.25">
      <c r="A229">
        <f t="shared" si="179"/>
        <v>37.037037037037038</v>
      </c>
      <c r="B229">
        <v>146</v>
      </c>
      <c r="C229" s="20">
        <f t="shared" si="183"/>
        <v>0.35185185185185186</v>
      </c>
      <c r="D229" s="19">
        <f t="shared" si="189"/>
        <v>0</v>
      </c>
      <c r="E229" s="19">
        <f t="shared" si="189"/>
        <v>0</v>
      </c>
      <c r="F229" s="19">
        <f t="shared" si="189"/>
        <v>0</v>
      </c>
      <c r="G229" s="19">
        <f t="shared" si="189"/>
        <v>0</v>
      </c>
      <c r="H229" s="19">
        <f t="shared" si="189"/>
        <v>0</v>
      </c>
      <c r="I229" s="19">
        <f t="shared" si="189"/>
        <v>0</v>
      </c>
      <c r="J229" s="19">
        <f t="shared" si="189"/>
        <v>0</v>
      </c>
      <c r="K229" s="19">
        <f t="shared" si="189"/>
        <v>0</v>
      </c>
      <c r="L229" s="19">
        <f t="shared" si="189"/>
        <v>0</v>
      </c>
      <c r="M229" s="19">
        <f t="shared" si="189"/>
        <v>0</v>
      </c>
      <c r="N229" s="19">
        <f t="shared" si="190"/>
        <v>0</v>
      </c>
      <c r="O229" s="19">
        <f t="shared" si="190"/>
        <v>0</v>
      </c>
      <c r="P229" s="19">
        <f t="shared" si="190"/>
        <v>0</v>
      </c>
      <c r="Q229" s="19">
        <f t="shared" si="190"/>
        <v>0</v>
      </c>
      <c r="R229" s="19">
        <f t="shared" si="190"/>
        <v>0</v>
      </c>
      <c r="S229" s="19">
        <f t="shared" si="190"/>
        <v>0</v>
      </c>
      <c r="T229" s="19">
        <f t="shared" si="190"/>
        <v>0</v>
      </c>
      <c r="U229" s="19">
        <f t="shared" si="190"/>
        <v>0</v>
      </c>
      <c r="V229" s="19">
        <f t="shared" si="190"/>
        <v>0</v>
      </c>
      <c r="W229" s="19">
        <f t="shared" si="190"/>
        <v>0</v>
      </c>
      <c r="X229" s="19">
        <f t="shared" si="191"/>
        <v>0</v>
      </c>
      <c r="Y229" s="19">
        <f t="shared" si="191"/>
        <v>0</v>
      </c>
      <c r="Z229" s="19">
        <f t="shared" si="191"/>
        <v>0</v>
      </c>
      <c r="AA229" s="19">
        <f t="shared" si="191"/>
        <v>0</v>
      </c>
      <c r="AB229" s="19">
        <f t="shared" si="191"/>
        <v>0</v>
      </c>
      <c r="AC229" s="19">
        <f t="shared" si="191"/>
        <v>0</v>
      </c>
      <c r="AD229" s="19">
        <f t="shared" si="191"/>
        <v>0</v>
      </c>
      <c r="AE229" s="19">
        <f t="shared" si="191"/>
        <v>0</v>
      </c>
      <c r="AF229" s="19">
        <f t="shared" si="191"/>
        <v>0</v>
      </c>
      <c r="AG229" s="19">
        <f t="shared" si="191"/>
        <v>0</v>
      </c>
      <c r="AH229" s="19">
        <f t="shared" si="192"/>
        <v>0</v>
      </c>
      <c r="AI229" s="19">
        <f t="shared" si="192"/>
        <v>0</v>
      </c>
      <c r="AJ229" s="19">
        <f t="shared" si="192"/>
        <v>0</v>
      </c>
      <c r="AK229" s="19">
        <f t="shared" si="192"/>
        <v>0</v>
      </c>
      <c r="AL229" s="19">
        <f t="shared" si="192"/>
        <v>0</v>
      </c>
      <c r="AM229" s="19">
        <f t="shared" si="192"/>
        <v>0</v>
      </c>
      <c r="AN229" s="19">
        <f t="shared" si="192"/>
        <v>0</v>
      </c>
      <c r="AO229" s="2">
        <f t="shared" si="180"/>
        <v>0.35185185185185186</v>
      </c>
      <c r="AP229" s="2">
        <f t="shared" si="184"/>
        <v>37.037037037037038</v>
      </c>
      <c r="AQ229" s="240">
        <f t="shared" si="181"/>
        <v>0</v>
      </c>
      <c r="AR229">
        <f>[1]!dic_interpolado(D229:AN229,D$83:AN$83,AQ229)</f>
        <v>0.86599999999999999</v>
      </c>
      <c r="AS229" s="2">
        <f t="shared" si="182"/>
        <v>37.037037037037038</v>
      </c>
    </row>
    <row r="230" spans="1:45" x14ac:dyDescent="0.25">
      <c r="A230">
        <f t="shared" si="179"/>
        <v>37.222222222222221</v>
      </c>
      <c r="B230">
        <v>147</v>
      </c>
      <c r="C230" s="20">
        <f t="shared" si="183"/>
        <v>0.36111111111111116</v>
      </c>
      <c r="D230" s="19">
        <f t="shared" si="189"/>
        <v>0</v>
      </c>
      <c r="E230" s="19">
        <f t="shared" si="189"/>
        <v>0</v>
      </c>
      <c r="F230" s="19">
        <f t="shared" si="189"/>
        <v>0</v>
      </c>
      <c r="G230" s="19">
        <f t="shared" si="189"/>
        <v>0</v>
      </c>
      <c r="H230" s="19">
        <f t="shared" si="189"/>
        <v>0</v>
      </c>
      <c r="I230" s="19">
        <f t="shared" si="189"/>
        <v>0</v>
      </c>
      <c r="J230" s="19">
        <f t="shared" si="189"/>
        <v>0</v>
      </c>
      <c r="K230" s="19">
        <f t="shared" si="189"/>
        <v>0</v>
      </c>
      <c r="L230" s="19">
        <f t="shared" si="189"/>
        <v>0</v>
      </c>
      <c r="M230" s="19">
        <f t="shared" si="189"/>
        <v>0</v>
      </c>
      <c r="N230" s="19">
        <f t="shared" si="190"/>
        <v>0</v>
      </c>
      <c r="O230" s="19">
        <f t="shared" si="190"/>
        <v>0</v>
      </c>
      <c r="P230" s="19">
        <f t="shared" si="190"/>
        <v>0</v>
      </c>
      <c r="Q230" s="19">
        <f t="shared" si="190"/>
        <v>0</v>
      </c>
      <c r="R230" s="19">
        <f t="shared" si="190"/>
        <v>0</v>
      </c>
      <c r="S230" s="19">
        <f t="shared" si="190"/>
        <v>0</v>
      </c>
      <c r="T230" s="19">
        <f t="shared" si="190"/>
        <v>0</v>
      </c>
      <c r="U230" s="19">
        <f t="shared" si="190"/>
        <v>0</v>
      </c>
      <c r="V230" s="19">
        <f t="shared" si="190"/>
        <v>0</v>
      </c>
      <c r="W230" s="19">
        <f t="shared" si="190"/>
        <v>0</v>
      </c>
      <c r="X230" s="19">
        <f t="shared" si="191"/>
        <v>0</v>
      </c>
      <c r="Y230" s="19">
        <f t="shared" si="191"/>
        <v>0</v>
      </c>
      <c r="Z230" s="19">
        <f t="shared" si="191"/>
        <v>0</v>
      </c>
      <c r="AA230" s="19">
        <f t="shared" si="191"/>
        <v>0</v>
      </c>
      <c r="AB230" s="19">
        <f t="shared" si="191"/>
        <v>0</v>
      </c>
      <c r="AC230" s="19">
        <f t="shared" si="191"/>
        <v>0</v>
      </c>
      <c r="AD230" s="19">
        <f t="shared" si="191"/>
        <v>0</v>
      </c>
      <c r="AE230" s="19">
        <f t="shared" si="191"/>
        <v>0</v>
      </c>
      <c r="AF230" s="19">
        <f t="shared" si="191"/>
        <v>0</v>
      </c>
      <c r="AG230" s="19">
        <f t="shared" si="191"/>
        <v>0</v>
      </c>
      <c r="AH230" s="19">
        <f t="shared" si="192"/>
        <v>0</v>
      </c>
      <c r="AI230" s="19">
        <f t="shared" si="192"/>
        <v>0</v>
      </c>
      <c r="AJ230" s="19">
        <f t="shared" si="192"/>
        <v>0</v>
      </c>
      <c r="AK230" s="19">
        <f t="shared" si="192"/>
        <v>0</v>
      </c>
      <c r="AL230" s="19">
        <f t="shared" si="192"/>
        <v>0</v>
      </c>
      <c r="AM230" s="19">
        <f t="shared" si="192"/>
        <v>0</v>
      </c>
      <c r="AN230" s="19">
        <f t="shared" si="192"/>
        <v>0</v>
      </c>
      <c r="AO230" s="2">
        <f t="shared" si="180"/>
        <v>0.36111111111111116</v>
      </c>
      <c r="AP230" s="2">
        <f t="shared" si="184"/>
        <v>37.222222222222221</v>
      </c>
      <c r="AQ230" s="240">
        <f t="shared" si="181"/>
        <v>0</v>
      </c>
      <c r="AR230">
        <f>[1]!dic_interpolado(D230:AN230,D$83:AN$83,AQ230)</f>
        <v>0.86599999999999999</v>
      </c>
      <c r="AS230" s="2">
        <f t="shared" si="182"/>
        <v>37.222222222222221</v>
      </c>
    </row>
    <row r="231" spans="1:45" x14ac:dyDescent="0.25">
      <c r="A231">
        <f t="shared" si="179"/>
        <v>37.407407407407412</v>
      </c>
      <c r="B231">
        <v>148</v>
      </c>
      <c r="C231" s="20">
        <f t="shared" si="183"/>
        <v>0.37037037037037046</v>
      </c>
      <c r="D231" s="19">
        <f t="shared" si="189"/>
        <v>0</v>
      </c>
      <c r="E231" s="19">
        <f t="shared" si="189"/>
        <v>0</v>
      </c>
      <c r="F231" s="19">
        <f t="shared" si="189"/>
        <v>0</v>
      </c>
      <c r="G231" s="19">
        <f t="shared" si="189"/>
        <v>0</v>
      </c>
      <c r="H231" s="19">
        <f t="shared" si="189"/>
        <v>0</v>
      </c>
      <c r="I231" s="19">
        <f t="shared" si="189"/>
        <v>0</v>
      </c>
      <c r="J231" s="19">
        <f t="shared" si="189"/>
        <v>0</v>
      </c>
      <c r="K231" s="19">
        <f t="shared" si="189"/>
        <v>0</v>
      </c>
      <c r="L231" s="19">
        <f t="shared" si="189"/>
        <v>0</v>
      </c>
      <c r="M231" s="19">
        <f t="shared" si="189"/>
        <v>0</v>
      </c>
      <c r="N231" s="19">
        <f t="shared" si="190"/>
        <v>0</v>
      </c>
      <c r="O231" s="19">
        <f t="shared" si="190"/>
        <v>0</v>
      </c>
      <c r="P231" s="19">
        <f t="shared" si="190"/>
        <v>0</v>
      </c>
      <c r="Q231" s="19">
        <f t="shared" si="190"/>
        <v>0</v>
      </c>
      <c r="R231" s="19">
        <f t="shared" si="190"/>
        <v>0</v>
      </c>
      <c r="S231" s="19">
        <f t="shared" si="190"/>
        <v>0</v>
      </c>
      <c r="T231" s="19">
        <f t="shared" si="190"/>
        <v>0</v>
      </c>
      <c r="U231" s="19">
        <f t="shared" si="190"/>
        <v>0</v>
      </c>
      <c r="V231" s="19">
        <f t="shared" si="190"/>
        <v>0</v>
      </c>
      <c r="W231" s="19">
        <f t="shared" si="190"/>
        <v>0</v>
      </c>
      <c r="X231" s="19">
        <f t="shared" si="191"/>
        <v>0</v>
      </c>
      <c r="Y231" s="19">
        <f t="shared" si="191"/>
        <v>0</v>
      </c>
      <c r="Z231" s="19">
        <f t="shared" si="191"/>
        <v>0</v>
      </c>
      <c r="AA231" s="19">
        <f t="shared" si="191"/>
        <v>0</v>
      </c>
      <c r="AB231" s="19">
        <f t="shared" si="191"/>
        <v>0</v>
      </c>
      <c r="AC231" s="19">
        <f t="shared" si="191"/>
        <v>0</v>
      </c>
      <c r="AD231" s="19">
        <f t="shared" si="191"/>
        <v>0</v>
      </c>
      <c r="AE231" s="19">
        <f t="shared" si="191"/>
        <v>0</v>
      </c>
      <c r="AF231" s="19">
        <f t="shared" si="191"/>
        <v>0</v>
      </c>
      <c r="AG231" s="19">
        <f t="shared" si="191"/>
        <v>0</v>
      </c>
      <c r="AH231" s="19">
        <f t="shared" si="192"/>
        <v>0</v>
      </c>
      <c r="AI231" s="19">
        <f t="shared" si="192"/>
        <v>0</v>
      </c>
      <c r="AJ231" s="19">
        <f t="shared" si="192"/>
        <v>0</v>
      </c>
      <c r="AK231" s="19">
        <f t="shared" si="192"/>
        <v>0</v>
      </c>
      <c r="AL231" s="19">
        <f t="shared" si="192"/>
        <v>0</v>
      </c>
      <c r="AM231" s="19">
        <f t="shared" si="192"/>
        <v>0</v>
      </c>
      <c r="AN231" s="19">
        <f t="shared" si="192"/>
        <v>0</v>
      </c>
      <c r="AO231" s="2">
        <f t="shared" si="180"/>
        <v>0.37037037037037046</v>
      </c>
      <c r="AP231" s="2">
        <f t="shared" si="184"/>
        <v>37.407407407407412</v>
      </c>
      <c r="AQ231" s="240">
        <f t="shared" si="181"/>
        <v>0</v>
      </c>
      <c r="AR231">
        <f>[1]!dic_interpolado(D231:AN231,D$83:AN$83,AQ231)</f>
        <v>0.86599999999999999</v>
      </c>
      <c r="AS231" s="2">
        <f t="shared" si="182"/>
        <v>37.407407407407412</v>
      </c>
    </row>
    <row r="232" spans="1:45" x14ac:dyDescent="0.25">
      <c r="A232">
        <f t="shared" si="179"/>
        <v>37.592592592592595</v>
      </c>
      <c r="B232">
        <v>149</v>
      </c>
      <c r="C232" s="20">
        <f t="shared" si="183"/>
        <v>0.37962962962962965</v>
      </c>
      <c r="D232" s="19">
        <f t="shared" si="189"/>
        <v>0</v>
      </c>
      <c r="E232" s="19">
        <f t="shared" si="189"/>
        <v>0</v>
      </c>
      <c r="F232" s="19">
        <f t="shared" si="189"/>
        <v>0</v>
      </c>
      <c r="G232" s="19">
        <f t="shared" si="189"/>
        <v>0</v>
      </c>
      <c r="H232" s="19">
        <f t="shared" si="189"/>
        <v>0</v>
      </c>
      <c r="I232" s="19">
        <f t="shared" si="189"/>
        <v>0</v>
      </c>
      <c r="J232" s="19">
        <f t="shared" si="189"/>
        <v>0</v>
      </c>
      <c r="K232" s="19">
        <f t="shared" si="189"/>
        <v>0</v>
      </c>
      <c r="L232" s="19">
        <f t="shared" si="189"/>
        <v>0</v>
      </c>
      <c r="M232" s="19">
        <f t="shared" si="189"/>
        <v>0</v>
      </c>
      <c r="N232" s="19">
        <f t="shared" si="190"/>
        <v>0</v>
      </c>
      <c r="O232" s="19">
        <f t="shared" si="190"/>
        <v>0</v>
      </c>
      <c r="P232" s="19">
        <f t="shared" si="190"/>
        <v>0</v>
      </c>
      <c r="Q232" s="19">
        <f t="shared" si="190"/>
        <v>0</v>
      </c>
      <c r="R232" s="19">
        <f t="shared" si="190"/>
        <v>0</v>
      </c>
      <c r="S232" s="19">
        <f t="shared" si="190"/>
        <v>0</v>
      </c>
      <c r="T232" s="19">
        <f t="shared" si="190"/>
        <v>0</v>
      </c>
      <c r="U232" s="19">
        <f t="shared" si="190"/>
        <v>0</v>
      </c>
      <c r="V232" s="19">
        <f t="shared" si="190"/>
        <v>0</v>
      </c>
      <c r="W232" s="19">
        <f t="shared" si="190"/>
        <v>0</v>
      </c>
      <c r="X232" s="19">
        <f t="shared" si="191"/>
        <v>0</v>
      </c>
      <c r="Y232" s="19">
        <f t="shared" si="191"/>
        <v>0</v>
      </c>
      <c r="Z232" s="19">
        <f t="shared" si="191"/>
        <v>0</v>
      </c>
      <c r="AA232" s="19">
        <f t="shared" si="191"/>
        <v>0</v>
      </c>
      <c r="AB232" s="19">
        <f t="shared" si="191"/>
        <v>0</v>
      </c>
      <c r="AC232" s="19">
        <f t="shared" si="191"/>
        <v>0</v>
      </c>
      <c r="AD232" s="19">
        <f t="shared" si="191"/>
        <v>0</v>
      </c>
      <c r="AE232" s="19">
        <f t="shared" si="191"/>
        <v>0</v>
      </c>
      <c r="AF232" s="19">
        <f t="shared" si="191"/>
        <v>0</v>
      </c>
      <c r="AG232" s="19">
        <f t="shared" si="191"/>
        <v>0</v>
      </c>
      <c r="AH232" s="19">
        <f t="shared" si="192"/>
        <v>0</v>
      </c>
      <c r="AI232" s="19">
        <f t="shared" si="192"/>
        <v>0</v>
      </c>
      <c r="AJ232" s="19">
        <f t="shared" si="192"/>
        <v>0</v>
      </c>
      <c r="AK232" s="19">
        <f t="shared" si="192"/>
        <v>0</v>
      </c>
      <c r="AL232" s="19">
        <f t="shared" si="192"/>
        <v>0</v>
      </c>
      <c r="AM232" s="19">
        <f t="shared" si="192"/>
        <v>0</v>
      </c>
      <c r="AN232" s="19">
        <f t="shared" si="192"/>
        <v>0</v>
      </c>
      <c r="AO232" s="2">
        <f t="shared" si="180"/>
        <v>0.37962962962962965</v>
      </c>
      <c r="AP232" s="2">
        <f t="shared" si="184"/>
        <v>37.592592592592595</v>
      </c>
      <c r="AQ232" s="240">
        <f t="shared" si="181"/>
        <v>0</v>
      </c>
      <c r="AR232">
        <f>[1]!dic_interpolado(D232:AN232,D$83:AN$83,AQ232)</f>
        <v>0.86599999999999999</v>
      </c>
      <c r="AS232" s="2">
        <f t="shared" si="182"/>
        <v>37.592592592592595</v>
      </c>
    </row>
    <row r="233" spans="1:45" x14ac:dyDescent="0.25">
      <c r="A233">
        <f t="shared" si="179"/>
        <v>37.777777777777779</v>
      </c>
      <c r="B233">
        <v>150</v>
      </c>
      <c r="C233" s="20">
        <f t="shared" si="183"/>
        <v>0.38888888888888895</v>
      </c>
      <c r="D233" s="19">
        <f t="shared" si="189"/>
        <v>0</v>
      </c>
      <c r="E233" s="19">
        <f t="shared" si="189"/>
        <v>0</v>
      </c>
      <c r="F233" s="19">
        <f t="shared" si="189"/>
        <v>0</v>
      </c>
      <c r="G233" s="19">
        <f t="shared" si="189"/>
        <v>0</v>
      </c>
      <c r="H233" s="19">
        <f t="shared" si="189"/>
        <v>0</v>
      </c>
      <c r="I233" s="19">
        <f t="shared" si="189"/>
        <v>0</v>
      </c>
      <c r="J233" s="19">
        <f t="shared" si="189"/>
        <v>0</v>
      </c>
      <c r="K233" s="19">
        <f t="shared" si="189"/>
        <v>0</v>
      </c>
      <c r="L233" s="19">
        <f t="shared" si="189"/>
        <v>0</v>
      </c>
      <c r="M233" s="19">
        <f t="shared" si="189"/>
        <v>0</v>
      </c>
      <c r="N233" s="19">
        <f t="shared" si="190"/>
        <v>0</v>
      </c>
      <c r="O233" s="19">
        <f t="shared" si="190"/>
        <v>0</v>
      </c>
      <c r="P233" s="19">
        <f t="shared" si="190"/>
        <v>0</v>
      </c>
      <c r="Q233" s="19">
        <f t="shared" si="190"/>
        <v>0</v>
      </c>
      <c r="R233" s="19">
        <f t="shared" si="190"/>
        <v>0</v>
      </c>
      <c r="S233" s="19">
        <f t="shared" si="190"/>
        <v>0</v>
      </c>
      <c r="T233" s="19">
        <f t="shared" si="190"/>
        <v>0</v>
      </c>
      <c r="U233" s="19">
        <f t="shared" si="190"/>
        <v>0</v>
      </c>
      <c r="V233" s="19">
        <f t="shared" si="190"/>
        <v>0</v>
      </c>
      <c r="W233" s="19">
        <f t="shared" si="190"/>
        <v>0</v>
      </c>
      <c r="X233" s="19">
        <f t="shared" si="191"/>
        <v>0</v>
      </c>
      <c r="Y233" s="19">
        <f t="shared" si="191"/>
        <v>0</v>
      </c>
      <c r="Z233" s="19">
        <f t="shared" si="191"/>
        <v>0</v>
      </c>
      <c r="AA233" s="19">
        <f t="shared" si="191"/>
        <v>0</v>
      </c>
      <c r="AB233" s="19">
        <f t="shared" si="191"/>
        <v>0</v>
      </c>
      <c r="AC233" s="19">
        <f t="shared" si="191"/>
        <v>0</v>
      </c>
      <c r="AD233" s="19">
        <f t="shared" si="191"/>
        <v>0</v>
      </c>
      <c r="AE233" s="19">
        <f t="shared" si="191"/>
        <v>0</v>
      </c>
      <c r="AF233" s="19">
        <f t="shared" si="191"/>
        <v>0</v>
      </c>
      <c r="AG233" s="19">
        <f t="shared" si="191"/>
        <v>0</v>
      </c>
      <c r="AH233" s="19">
        <f t="shared" si="192"/>
        <v>0</v>
      </c>
      <c r="AI233" s="19">
        <f t="shared" si="192"/>
        <v>0</v>
      </c>
      <c r="AJ233" s="19">
        <f t="shared" si="192"/>
        <v>0</v>
      </c>
      <c r="AK233" s="19">
        <f t="shared" si="192"/>
        <v>0</v>
      </c>
      <c r="AL233" s="19">
        <f t="shared" si="192"/>
        <v>0</v>
      </c>
      <c r="AM233" s="19">
        <f t="shared" si="192"/>
        <v>0</v>
      </c>
      <c r="AN233" s="19">
        <f t="shared" si="192"/>
        <v>0</v>
      </c>
      <c r="AO233" s="2">
        <f t="shared" si="180"/>
        <v>0.38888888888888895</v>
      </c>
      <c r="AP233" s="2">
        <f t="shared" si="184"/>
        <v>37.777777777777779</v>
      </c>
      <c r="AQ233" s="240">
        <f t="shared" si="181"/>
        <v>0</v>
      </c>
      <c r="AR233">
        <f>[1]!dic_interpolado(D233:AN233,D$83:AN$83,AQ233)</f>
        <v>0.86599999999999999</v>
      </c>
      <c r="AS233" s="2">
        <f t="shared" si="182"/>
        <v>37.777777777777779</v>
      </c>
    </row>
    <row r="234" spans="1:45" x14ac:dyDescent="0.25">
      <c r="A234">
        <f t="shared" si="179"/>
        <v>37.962962962962962</v>
      </c>
      <c r="B234">
        <v>151</v>
      </c>
      <c r="C234" s="20">
        <f t="shared" si="183"/>
        <v>0.39814814814814814</v>
      </c>
      <c r="D234" s="19">
        <f t="shared" ref="D234:M243" si="193">$H$74+$C234*$G$74+$F$74*D$83+$E$74*D$83*$C234+$C234^2*$D$74+$C$74*D$83^2</f>
        <v>0</v>
      </c>
      <c r="E234" s="19">
        <f t="shared" si="193"/>
        <v>0</v>
      </c>
      <c r="F234" s="19">
        <f t="shared" si="193"/>
        <v>0</v>
      </c>
      <c r="G234" s="19">
        <f t="shared" si="193"/>
        <v>0</v>
      </c>
      <c r="H234" s="19">
        <f t="shared" si="193"/>
        <v>0</v>
      </c>
      <c r="I234" s="19">
        <f t="shared" si="193"/>
        <v>0</v>
      </c>
      <c r="J234" s="19">
        <f t="shared" si="193"/>
        <v>0</v>
      </c>
      <c r="K234" s="19">
        <f t="shared" si="193"/>
        <v>0</v>
      </c>
      <c r="L234" s="19">
        <f t="shared" si="193"/>
        <v>0</v>
      </c>
      <c r="M234" s="19">
        <f t="shared" si="193"/>
        <v>0</v>
      </c>
      <c r="N234" s="19">
        <f t="shared" ref="N234:W243" si="194">$H$74+$C234*$G$74+$F$74*N$83+$E$74*N$83*$C234+$C234^2*$D$74+$C$74*N$83^2</f>
        <v>0</v>
      </c>
      <c r="O234" s="19">
        <f t="shared" si="194"/>
        <v>0</v>
      </c>
      <c r="P234" s="19">
        <f t="shared" si="194"/>
        <v>0</v>
      </c>
      <c r="Q234" s="19">
        <f t="shared" si="194"/>
        <v>0</v>
      </c>
      <c r="R234" s="19">
        <f t="shared" si="194"/>
        <v>0</v>
      </c>
      <c r="S234" s="19">
        <f t="shared" si="194"/>
        <v>0</v>
      </c>
      <c r="T234" s="19">
        <f t="shared" si="194"/>
        <v>0</v>
      </c>
      <c r="U234" s="19">
        <f t="shared" si="194"/>
        <v>0</v>
      </c>
      <c r="V234" s="19">
        <f t="shared" si="194"/>
        <v>0</v>
      </c>
      <c r="W234" s="19">
        <f t="shared" si="194"/>
        <v>0</v>
      </c>
      <c r="X234" s="19">
        <f t="shared" ref="X234:AG243" si="195">$H$74+$C234*$G$74+$F$74*X$83+$E$74*X$83*$C234+$C234^2*$D$74+$C$74*X$83^2</f>
        <v>0</v>
      </c>
      <c r="Y234" s="19">
        <f t="shared" si="195"/>
        <v>0</v>
      </c>
      <c r="Z234" s="19">
        <f t="shared" si="195"/>
        <v>0</v>
      </c>
      <c r="AA234" s="19">
        <f t="shared" si="195"/>
        <v>0</v>
      </c>
      <c r="AB234" s="19">
        <f t="shared" si="195"/>
        <v>0</v>
      </c>
      <c r="AC234" s="19">
        <f t="shared" si="195"/>
        <v>0</v>
      </c>
      <c r="AD234" s="19">
        <f t="shared" si="195"/>
        <v>0</v>
      </c>
      <c r="AE234" s="19">
        <f t="shared" si="195"/>
        <v>0</v>
      </c>
      <c r="AF234" s="19">
        <f t="shared" si="195"/>
        <v>0</v>
      </c>
      <c r="AG234" s="19">
        <f t="shared" si="195"/>
        <v>0</v>
      </c>
      <c r="AH234" s="19">
        <f t="shared" ref="AH234:AN243" si="196">$H$74+$C234*$G$74+$F$74*AH$83+$E$74*AH$83*$C234+$C234^2*$D$74+$C$74*AH$83^2</f>
        <v>0</v>
      </c>
      <c r="AI234" s="19">
        <f t="shared" si="196"/>
        <v>0</v>
      </c>
      <c r="AJ234" s="19">
        <f t="shared" si="196"/>
        <v>0</v>
      </c>
      <c r="AK234" s="19">
        <f t="shared" si="196"/>
        <v>0</v>
      </c>
      <c r="AL234" s="19">
        <f t="shared" si="196"/>
        <v>0</v>
      </c>
      <c r="AM234" s="19">
        <f t="shared" si="196"/>
        <v>0</v>
      </c>
      <c r="AN234" s="19">
        <f t="shared" si="196"/>
        <v>0</v>
      </c>
      <c r="AO234" s="2">
        <f t="shared" si="180"/>
        <v>0.39814814814814814</v>
      </c>
      <c r="AP234" s="2">
        <f t="shared" si="184"/>
        <v>37.962962962962962</v>
      </c>
      <c r="AQ234" s="240">
        <f t="shared" si="181"/>
        <v>0</v>
      </c>
      <c r="AR234">
        <f>[1]!dic_interpolado(D234:AN234,D$83:AN$83,AQ234)</f>
        <v>0.86599999999999999</v>
      </c>
      <c r="AS234" s="2">
        <f t="shared" si="182"/>
        <v>37.962962962962962</v>
      </c>
    </row>
    <row r="235" spans="1:45" x14ac:dyDescent="0.25">
      <c r="A235">
        <f t="shared" si="179"/>
        <v>38.148148148148152</v>
      </c>
      <c r="B235">
        <v>152</v>
      </c>
      <c r="C235" s="20">
        <f t="shared" si="183"/>
        <v>0.40740740740740744</v>
      </c>
      <c r="D235" s="19">
        <f t="shared" si="193"/>
        <v>0</v>
      </c>
      <c r="E235" s="19">
        <f t="shared" si="193"/>
        <v>0</v>
      </c>
      <c r="F235" s="19">
        <f t="shared" si="193"/>
        <v>0</v>
      </c>
      <c r="G235" s="19">
        <f t="shared" si="193"/>
        <v>0</v>
      </c>
      <c r="H235" s="19">
        <f t="shared" si="193"/>
        <v>0</v>
      </c>
      <c r="I235" s="19">
        <f t="shared" si="193"/>
        <v>0</v>
      </c>
      <c r="J235" s="19">
        <f t="shared" si="193"/>
        <v>0</v>
      </c>
      <c r="K235" s="19">
        <f t="shared" si="193"/>
        <v>0</v>
      </c>
      <c r="L235" s="19">
        <f t="shared" si="193"/>
        <v>0</v>
      </c>
      <c r="M235" s="19">
        <f t="shared" si="193"/>
        <v>0</v>
      </c>
      <c r="N235" s="19">
        <f t="shared" si="194"/>
        <v>0</v>
      </c>
      <c r="O235" s="19">
        <f t="shared" si="194"/>
        <v>0</v>
      </c>
      <c r="P235" s="19">
        <f t="shared" si="194"/>
        <v>0</v>
      </c>
      <c r="Q235" s="19">
        <f t="shared" si="194"/>
        <v>0</v>
      </c>
      <c r="R235" s="19">
        <f t="shared" si="194"/>
        <v>0</v>
      </c>
      <c r="S235" s="19">
        <f t="shared" si="194"/>
        <v>0</v>
      </c>
      <c r="T235" s="19">
        <f t="shared" si="194"/>
        <v>0</v>
      </c>
      <c r="U235" s="19">
        <f t="shared" si="194"/>
        <v>0</v>
      </c>
      <c r="V235" s="19">
        <f t="shared" si="194"/>
        <v>0</v>
      </c>
      <c r="W235" s="19">
        <f t="shared" si="194"/>
        <v>0</v>
      </c>
      <c r="X235" s="19">
        <f t="shared" si="195"/>
        <v>0</v>
      </c>
      <c r="Y235" s="19">
        <f t="shared" si="195"/>
        <v>0</v>
      </c>
      <c r="Z235" s="19">
        <f t="shared" si="195"/>
        <v>0</v>
      </c>
      <c r="AA235" s="19">
        <f t="shared" si="195"/>
        <v>0</v>
      </c>
      <c r="AB235" s="19">
        <f t="shared" si="195"/>
        <v>0</v>
      </c>
      <c r="AC235" s="19">
        <f t="shared" si="195"/>
        <v>0</v>
      </c>
      <c r="AD235" s="19">
        <f t="shared" si="195"/>
        <v>0</v>
      </c>
      <c r="AE235" s="19">
        <f t="shared" si="195"/>
        <v>0</v>
      </c>
      <c r="AF235" s="19">
        <f t="shared" si="195"/>
        <v>0</v>
      </c>
      <c r="AG235" s="19">
        <f t="shared" si="195"/>
        <v>0</v>
      </c>
      <c r="AH235" s="19">
        <f t="shared" si="196"/>
        <v>0</v>
      </c>
      <c r="AI235" s="19">
        <f t="shared" si="196"/>
        <v>0</v>
      </c>
      <c r="AJ235" s="19">
        <f t="shared" si="196"/>
        <v>0</v>
      </c>
      <c r="AK235" s="19">
        <f t="shared" si="196"/>
        <v>0</v>
      </c>
      <c r="AL235" s="19">
        <f t="shared" si="196"/>
        <v>0</v>
      </c>
      <c r="AM235" s="19">
        <f t="shared" si="196"/>
        <v>0</v>
      </c>
      <c r="AN235" s="19">
        <f t="shared" si="196"/>
        <v>0</v>
      </c>
      <c r="AO235" s="2">
        <f t="shared" si="180"/>
        <v>0.40740740740740744</v>
      </c>
      <c r="AP235" s="2">
        <f t="shared" si="184"/>
        <v>38.148148148148152</v>
      </c>
      <c r="AQ235" s="240">
        <f t="shared" si="181"/>
        <v>0</v>
      </c>
      <c r="AR235">
        <f>[1]!dic_interpolado(D235:AN235,D$83:AN$83,AQ235)</f>
        <v>0.86599999999999999</v>
      </c>
      <c r="AS235" s="2">
        <f t="shared" si="182"/>
        <v>38.148148148148152</v>
      </c>
    </row>
    <row r="236" spans="1:45" x14ac:dyDescent="0.25">
      <c r="A236">
        <f t="shared" si="179"/>
        <v>38.333333333333336</v>
      </c>
      <c r="B236">
        <v>153</v>
      </c>
      <c r="C236" s="20">
        <f t="shared" si="183"/>
        <v>0.41666666666666674</v>
      </c>
      <c r="D236" s="19">
        <f t="shared" si="193"/>
        <v>0</v>
      </c>
      <c r="E236" s="19">
        <f t="shared" si="193"/>
        <v>0</v>
      </c>
      <c r="F236" s="19">
        <f t="shared" si="193"/>
        <v>0</v>
      </c>
      <c r="G236" s="19">
        <f t="shared" si="193"/>
        <v>0</v>
      </c>
      <c r="H236" s="19">
        <f t="shared" si="193"/>
        <v>0</v>
      </c>
      <c r="I236" s="19">
        <f t="shared" si="193"/>
        <v>0</v>
      </c>
      <c r="J236" s="19">
        <f t="shared" si="193"/>
        <v>0</v>
      </c>
      <c r="K236" s="19">
        <f t="shared" si="193"/>
        <v>0</v>
      </c>
      <c r="L236" s="19">
        <f t="shared" si="193"/>
        <v>0</v>
      </c>
      <c r="M236" s="19">
        <f t="shared" si="193"/>
        <v>0</v>
      </c>
      <c r="N236" s="19">
        <f t="shared" si="194"/>
        <v>0</v>
      </c>
      <c r="O236" s="19">
        <f t="shared" si="194"/>
        <v>0</v>
      </c>
      <c r="P236" s="19">
        <f t="shared" si="194"/>
        <v>0</v>
      </c>
      <c r="Q236" s="19">
        <f t="shared" si="194"/>
        <v>0</v>
      </c>
      <c r="R236" s="19">
        <f t="shared" si="194"/>
        <v>0</v>
      </c>
      <c r="S236" s="19">
        <f t="shared" si="194"/>
        <v>0</v>
      </c>
      <c r="T236" s="19">
        <f t="shared" si="194"/>
        <v>0</v>
      </c>
      <c r="U236" s="19">
        <f t="shared" si="194"/>
        <v>0</v>
      </c>
      <c r="V236" s="19">
        <f t="shared" si="194"/>
        <v>0</v>
      </c>
      <c r="W236" s="19">
        <f t="shared" si="194"/>
        <v>0</v>
      </c>
      <c r="X236" s="19">
        <f t="shared" si="195"/>
        <v>0</v>
      </c>
      <c r="Y236" s="19">
        <f t="shared" si="195"/>
        <v>0</v>
      </c>
      <c r="Z236" s="19">
        <f t="shared" si="195"/>
        <v>0</v>
      </c>
      <c r="AA236" s="19">
        <f t="shared" si="195"/>
        <v>0</v>
      </c>
      <c r="AB236" s="19">
        <f t="shared" si="195"/>
        <v>0</v>
      </c>
      <c r="AC236" s="19">
        <f t="shared" si="195"/>
        <v>0</v>
      </c>
      <c r="AD236" s="19">
        <f t="shared" si="195"/>
        <v>0</v>
      </c>
      <c r="AE236" s="19">
        <f t="shared" si="195"/>
        <v>0</v>
      </c>
      <c r="AF236" s="19">
        <f t="shared" si="195"/>
        <v>0</v>
      </c>
      <c r="AG236" s="19">
        <f t="shared" si="195"/>
        <v>0</v>
      </c>
      <c r="AH236" s="19">
        <f t="shared" si="196"/>
        <v>0</v>
      </c>
      <c r="AI236" s="19">
        <f t="shared" si="196"/>
        <v>0</v>
      </c>
      <c r="AJ236" s="19">
        <f t="shared" si="196"/>
        <v>0</v>
      </c>
      <c r="AK236" s="19">
        <f t="shared" si="196"/>
        <v>0</v>
      </c>
      <c r="AL236" s="19">
        <f t="shared" si="196"/>
        <v>0</v>
      </c>
      <c r="AM236" s="19">
        <f t="shared" si="196"/>
        <v>0</v>
      </c>
      <c r="AN236" s="19">
        <f t="shared" si="196"/>
        <v>0</v>
      </c>
      <c r="AO236" s="2">
        <f t="shared" si="180"/>
        <v>0.41666666666666674</v>
      </c>
      <c r="AP236" s="2">
        <f t="shared" si="184"/>
        <v>38.333333333333336</v>
      </c>
      <c r="AQ236" s="240">
        <f t="shared" si="181"/>
        <v>0</v>
      </c>
      <c r="AR236">
        <f>[1]!dic_interpolado(D236:AN236,D$83:AN$83,AQ236)</f>
        <v>0.86599999999999999</v>
      </c>
      <c r="AS236" s="2">
        <f t="shared" si="182"/>
        <v>38.333333333333336</v>
      </c>
    </row>
    <row r="237" spans="1:45" x14ac:dyDescent="0.25">
      <c r="A237">
        <f t="shared" si="179"/>
        <v>38.518518518518519</v>
      </c>
      <c r="B237">
        <v>154</v>
      </c>
      <c r="C237" s="20">
        <f t="shared" si="183"/>
        <v>0.42592592592592593</v>
      </c>
      <c r="D237" s="19">
        <f t="shared" si="193"/>
        <v>0</v>
      </c>
      <c r="E237" s="19">
        <f t="shared" si="193"/>
        <v>0</v>
      </c>
      <c r="F237" s="19">
        <f t="shared" si="193"/>
        <v>0</v>
      </c>
      <c r="G237" s="19">
        <f t="shared" si="193"/>
        <v>0</v>
      </c>
      <c r="H237" s="19">
        <f t="shared" si="193"/>
        <v>0</v>
      </c>
      <c r="I237" s="19">
        <f t="shared" si="193"/>
        <v>0</v>
      </c>
      <c r="J237" s="19">
        <f t="shared" si="193"/>
        <v>0</v>
      </c>
      <c r="K237" s="19">
        <f t="shared" si="193"/>
        <v>0</v>
      </c>
      <c r="L237" s="19">
        <f t="shared" si="193"/>
        <v>0</v>
      </c>
      <c r="M237" s="19">
        <f t="shared" si="193"/>
        <v>0</v>
      </c>
      <c r="N237" s="19">
        <f t="shared" si="194"/>
        <v>0</v>
      </c>
      <c r="O237" s="19">
        <f t="shared" si="194"/>
        <v>0</v>
      </c>
      <c r="P237" s="19">
        <f t="shared" si="194"/>
        <v>0</v>
      </c>
      <c r="Q237" s="19">
        <f t="shared" si="194"/>
        <v>0</v>
      </c>
      <c r="R237" s="19">
        <f t="shared" si="194"/>
        <v>0</v>
      </c>
      <c r="S237" s="19">
        <f t="shared" si="194"/>
        <v>0</v>
      </c>
      <c r="T237" s="19">
        <f t="shared" si="194"/>
        <v>0</v>
      </c>
      <c r="U237" s="19">
        <f t="shared" si="194"/>
        <v>0</v>
      </c>
      <c r="V237" s="19">
        <f t="shared" si="194"/>
        <v>0</v>
      </c>
      <c r="W237" s="19">
        <f t="shared" si="194"/>
        <v>0</v>
      </c>
      <c r="X237" s="19">
        <f t="shared" si="195"/>
        <v>0</v>
      </c>
      <c r="Y237" s="19">
        <f t="shared" si="195"/>
        <v>0</v>
      </c>
      <c r="Z237" s="19">
        <f t="shared" si="195"/>
        <v>0</v>
      </c>
      <c r="AA237" s="19">
        <f t="shared" si="195"/>
        <v>0</v>
      </c>
      <c r="AB237" s="19">
        <f t="shared" si="195"/>
        <v>0</v>
      </c>
      <c r="AC237" s="19">
        <f t="shared" si="195"/>
        <v>0</v>
      </c>
      <c r="AD237" s="19">
        <f t="shared" si="195"/>
        <v>0</v>
      </c>
      <c r="AE237" s="19">
        <f t="shared" si="195"/>
        <v>0</v>
      </c>
      <c r="AF237" s="19">
        <f t="shared" si="195"/>
        <v>0</v>
      </c>
      <c r="AG237" s="19">
        <f t="shared" si="195"/>
        <v>0</v>
      </c>
      <c r="AH237" s="19">
        <f t="shared" si="196"/>
        <v>0</v>
      </c>
      <c r="AI237" s="19">
        <f t="shared" si="196"/>
        <v>0</v>
      </c>
      <c r="AJ237" s="19">
        <f t="shared" si="196"/>
        <v>0</v>
      </c>
      <c r="AK237" s="19">
        <f t="shared" si="196"/>
        <v>0</v>
      </c>
      <c r="AL237" s="19">
        <f t="shared" si="196"/>
        <v>0</v>
      </c>
      <c r="AM237" s="19">
        <f t="shared" si="196"/>
        <v>0</v>
      </c>
      <c r="AN237" s="19">
        <f t="shared" si="196"/>
        <v>0</v>
      </c>
      <c r="AO237" s="2">
        <f t="shared" si="180"/>
        <v>0.42592592592592593</v>
      </c>
      <c r="AP237" s="2">
        <f t="shared" si="184"/>
        <v>38.518518518518519</v>
      </c>
      <c r="AQ237" s="240">
        <f t="shared" si="181"/>
        <v>0</v>
      </c>
      <c r="AR237">
        <f>[1]!dic_interpolado(D237:AN237,D$83:AN$83,AQ237)</f>
        <v>0.86599999999999999</v>
      </c>
      <c r="AS237" s="2">
        <f t="shared" si="182"/>
        <v>38.518518518518519</v>
      </c>
    </row>
    <row r="238" spans="1:45" x14ac:dyDescent="0.25">
      <c r="A238">
        <f t="shared" si="179"/>
        <v>38.703703703703702</v>
      </c>
      <c r="B238">
        <v>155</v>
      </c>
      <c r="C238" s="20">
        <f t="shared" si="183"/>
        <v>0.43518518518518523</v>
      </c>
      <c r="D238" s="19">
        <f t="shared" si="193"/>
        <v>0</v>
      </c>
      <c r="E238" s="19">
        <f t="shared" si="193"/>
        <v>0</v>
      </c>
      <c r="F238" s="19">
        <f t="shared" si="193"/>
        <v>0</v>
      </c>
      <c r="G238" s="19">
        <f t="shared" si="193"/>
        <v>0</v>
      </c>
      <c r="H238" s="19">
        <f t="shared" si="193"/>
        <v>0</v>
      </c>
      <c r="I238" s="19">
        <f t="shared" si="193"/>
        <v>0</v>
      </c>
      <c r="J238" s="19">
        <f t="shared" si="193"/>
        <v>0</v>
      </c>
      <c r="K238" s="19">
        <f t="shared" si="193"/>
        <v>0</v>
      </c>
      <c r="L238" s="19">
        <f t="shared" si="193"/>
        <v>0</v>
      </c>
      <c r="M238" s="19">
        <f t="shared" si="193"/>
        <v>0</v>
      </c>
      <c r="N238" s="19">
        <f t="shared" si="194"/>
        <v>0</v>
      </c>
      <c r="O238" s="19">
        <f t="shared" si="194"/>
        <v>0</v>
      </c>
      <c r="P238" s="19">
        <f t="shared" si="194"/>
        <v>0</v>
      </c>
      <c r="Q238" s="19">
        <f t="shared" si="194"/>
        <v>0</v>
      </c>
      <c r="R238" s="19">
        <f t="shared" si="194"/>
        <v>0</v>
      </c>
      <c r="S238" s="19">
        <f t="shared" si="194"/>
        <v>0</v>
      </c>
      <c r="T238" s="19">
        <f t="shared" si="194"/>
        <v>0</v>
      </c>
      <c r="U238" s="19">
        <f t="shared" si="194"/>
        <v>0</v>
      </c>
      <c r="V238" s="19">
        <f t="shared" si="194"/>
        <v>0</v>
      </c>
      <c r="W238" s="19">
        <f t="shared" si="194"/>
        <v>0</v>
      </c>
      <c r="X238" s="19">
        <f t="shared" si="195"/>
        <v>0</v>
      </c>
      <c r="Y238" s="19">
        <f t="shared" si="195"/>
        <v>0</v>
      </c>
      <c r="Z238" s="19">
        <f t="shared" si="195"/>
        <v>0</v>
      </c>
      <c r="AA238" s="19">
        <f t="shared" si="195"/>
        <v>0</v>
      </c>
      <c r="AB238" s="19">
        <f t="shared" si="195"/>
        <v>0</v>
      </c>
      <c r="AC238" s="19">
        <f t="shared" si="195"/>
        <v>0</v>
      </c>
      <c r="AD238" s="19">
        <f t="shared" si="195"/>
        <v>0</v>
      </c>
      <c r="AE238" s="19">
        <f t="shared" si="195"/>
        <v>0</v>
      </c>
      <c r="AF238" s="19">
        <f t="shared" si="195"/>
        <v>0</v>
      </c>
      <c r="AG238" s="19">
        <f t="shared" si="195"/>
        <v>0</v>
      </c>
      <c r="AH238" s="19">
        <f t="shared" si="196"/>
        <v>0</v>
      </c>
      <c r="AI238" s="19">
        <f t="shared" si="196"/>
        <v>0</v>
      </c>
      <c r="AJ238" s="19">
        <f t="shared" si="196"/>
        <v>0</v>
      </c>
      <c r="AK238" s="19">
        <f t="shared" si="196"/>
        <v>0</v>
      </c>
      <c r="AL238" s="19">
        <f t="shared" si="196"/>
        <v>0</v>
      </c>
      <c r="AM238" s="19">
        <f t="shared" si="196"/>
        <v>0</v>
      </c>
      <c r="AN238" s="19">
        <f t="shared" si="196"/>
        <v>0</v>
      </c>
      <c r="AO238" s="2">
        <f t="shared" si="180"/>
        <v>0.43518518518518523</v>
      </c>
      <c r="AP238" s="2">
        <f t="shared" si="184"/>
        <v>38.703703703703702</v>
      </c>
      <c r="AQ238" s="240">
        <f t="shared" si="181"/>
        <v>0</v>
      </c>
      <c r="AR238">
        <f>[1]!dic_interpolado(D238:AN238,D$83:AN$83,AQ238)</f>
        <v>0.86599999999999999</v>
      </c>
      <c r="AS238" s="2">
        <f t="shared" si="182"/>
        <v>38.703703703703702</v>
      </c>
    </row>
    <row r="239" spans="1:45" x14ac:dyDescent="0.25">
      <c r="A239">
        <f t="shared" si="179"/>
        <v>38.888888888888886</v>
      </c>
      <c r="B239">
        <v>156</v>
      </c>
      <c r="C239" s="20">
        <f t="shared" si="183"/>
        <v>0.44444444444444442</v>
      </c>
      <c r="D239" s="19">
        <f t="shared" si="193"/>
        <v>0</v>
      </c>
      <c r="E239" s="19">
        <f t="shared" si="193"/>
        <v>0</v>
      </c>
      <c r="F239" s="19">
        <f t="shared" si="193"/>
        <v>0</v>
      </c>
      <c r="G239" s="19">
        <f t="shared" si="193"/>
        <v>0</v>
      </c>
      <c r="H239" s="19">
        <f t="shared" si="193"/>
        <v>0</v>
      </c>
      <c r="I239" s="19">
        <f t="shared" si="193"/>
        <v>0</v>
      </c>
      <c r="J239" s="19">
        <f t="shared" si="193"/>
        <v>0</v>
      </c>
      <c r="K239" s="19">
        <f t="shared" si="193"/>
        <v>0</v>
      </c>
      <c r="L239" s="19">
        <f t="shared" si="193"/>
        <v>0</v>
      </c>
      <c r="M239" s="19">
        <f t="shared" si="193"/>
        <v>0</v>
      </c>
      <c r="N239" s="19">
        <f t="shared" si="194"/>
        <v>0</v>
      </c>
      <c r="O239" s="19">
        <f t="shared" si="194"/>
        <v>0</v>
      </c>
      <c r="P239" s="19">
        <f t="shared" si="194"/>
        <v>0</v>
      </c>
      <c r="Q239" s="19">
        <f t="shared" si="194"/>
        <v>0</v>
      </c>
      <c r="R239" s="19">
        <f t="shared" si="194"/>
        <v>0</v>
      </c>
      <c r="S239" s="19">
        <f t="shared" si="194"/>
        <v>0</v>
      </c>
      <c r="T239" s="19">
        <f t="shared" si="194"/>
        <v>0</v>
      </c>
      <c r="U239" s="19">
        <f t="shared" si="194"/>
        <v>0</v>
      </c>
      <c r="V239" s="19">
        <f t="shared" si="194"/>
        <v>0</v>
      </c>
      <c r="W239" s="19">
        <f t="shared" si="194"/>
        <v>0</v>
      </c>
      <c r="X239" s="19">
        <f t="shared" si="195"/>
        <v>0</v>
      </c>
      <c r="Y239" s="19">
        <f t="shared" si="195"/>
        <v>0</v>
      </c>
      <c r="Z239" s="19">
        <f t="shared" si="195"/>
        <v>0</v>
      </c>
      <c r="AA239" s="19">
        <f t="shared" si="195"/>
        <v>0</v>
      </c>
      <c r="AB239" s="19">
        <f t="shared" si="195"/>
        <v>0</v>
      </c>
      <c r="AC239" s="19">
        <f t="shared" si="195"/>
        <v>0</v>
      </c>
      <c r="AD239" s="19">
        <f t="shared" si="195"/>
        <v>0</v>
      </c>
      <c r="AE239" s="19">
        <f t="shared" si="195"/>
        <v>0</v>
      </c>
      <c r="AF239" s="19">
        <f t="shared" si="195"/>
        <v>0</v>
      </c>
      <c r="AG239" s="19">
        <f t="shared" si="195"/>
        <v>0</v>
      </c>
      <c r="AH239" s="19">
        <f t="shared" si="196"/>
        <v>0</v>
      </c>
      <c r="AI239" s="19">
        <f t="shared" si="196"/>
        <v>0</v>
      </c>
      <c r="AJ239" s="19">
        <f t="shared" si="196"/>
        <v>0</v>
      </c>
      <c r="AK239" s="19">
        <f t="shared" si="196"/>
        <v>0</v>
      </c>
      <c r="AL239" s="19">
        <f t="shared" si="196"/>
        <v>0</v>
      </c>
      <c r="AM239" s="19">
        <f t="shared" si="196"/>
        <v>0</v>
      </c>
      <c r="AN239" s="19">
        <f t="shared" si="196"/>
        <v>0</v>
      </c>
      <c r="AO239" s="2">
        <f t="shared" si="180"/>
        <v>0.44444444444444442</v>
      </c>
      <c r="AP239" s="2">
        <f t="shared" si="184"/>
        <v>38.888888888888886</v>
      </c>
      <c r="AQ239" s="240">
        <f t="shared" si="181"/>
        <v>0</v>
      </c>
      <c r="AR239">
        <f>[1]!dic_interpolado(D239:AN239,D$83:AN$83,AQ239)</f>
        <v>0.86599999999999999</v>
      </c>
      <c r="AS239" s="2">
        <f t="shared" si="182"/>
        <v>38.888888888888886</v>
      </c>
    </row>
    <row r="240" spans="1:45" x14ac:dyDescent="0.25">
      <c r="A240">
        <f t="shared" si="179"/>
        <v>39.074074074074076</v>
      </c>
      <c r="B240">
        <v>157</v>
      </c>
      <c r="C240" s="20">
        <f t="shared" si="183"/>
        <v>0.45370370370370372</v>
      </c>
      <c r="D240" s="19">
        <f t="shared" si="193"/>
        <v>0</v>
      </c>
      <c r="E240" s="19">
        <f t="shared" si="193"/>
        <v>0</v>
      </c>
      <c r="F240" s="19">
        <f t="shared" si="193"/>
        <v>0</v>
      </c>
      <c r="G240" s="19">
        <f t="shared" si="193"/>
        <v>0</v>
      </c>
      <c r="H240" s="19">
        <f t="shared" si="193"/>
        <v>0</v>
      </c>
      <c r="I240" s="19">
        <f t="shared" si="193"/>
        <v>0</v>
      </c>
      <c r="J240" s="19">
        <f t="shared" si="193"/>
        <v>0</v>
      </c>
      <c r="K240" s="19">
        <f t="shared" si="193"/>
        <v>0</v>
      </c>
      <c r="L240" s="19">
        <f t="shared" si="193"/>
        <v>0</v>
      </c>
      <c r="M240" s="19">
        <f t="shared" si="193"/>
        <v>0</v>
      </c>
      <c r="N240" s="19">
        <f t="shared" si="194"/>
        <v>0</v>
      </c>
      <c r="O240" s="19">
        <f t="shared" si="194"/>
        <v>0</v>
      </c>
      <c r="P240" s="19">
        <f t="shared" si="194"/>
        <v>0</v>
      </c>
      <c r="Q240" s="19">
        <f t="shared" si="194"/>
        <v>0</v>
      </c>
      <c r="R240" s="19">
        <f t="shared" si="194"/>
        <v>0</v>
      </c>
      <c r="S240" s="19">
        <f t="shared" si="194"/>
        <v>0</v>
      </c>
      <c r="T240" s="19">
        <f t="shared" si="194"/>
        <v>0</v>
      </c>
      <c r="U240" s="19">
        <f t="shared" si="194"/>
        <v>0</v>
      </c>
      <c r="V240" s="19">
        <f t="shared" si="194"/>
        <v>0</v>
      </c>
      <c r="W240" s="19">
        <f t="shared" si="194"/>
        <v>0</v>
      </c>
      <c r="X240" s="19">
        <f t="shared" si="195"/>
        <v>0</v>
      </c>
      <c r="Y240" s="19">
        <f t="shared" si="195"/>
        <v>0</v>
      </c>
      <c r="Z240" s="19">
        <f t="shared" si="195"/>
        <v>0</v>
      </c>
      <c r="AA240" s="19">
        <f t="shared" si="195"/>
        <v>0</v>
      </c>
      <c r="AB240" s="19">
        <f t="shared" si="195"/>
        <v>0</v>
      </c>
      <c r="AC240" s="19">
        <f t="shared" si="195"/>
        <v>0</v>
      </c>
      <c r="AD240" s="19">
        <f t="shared" si="195"/>
        <v>0</v>
      </c>
      <c r="AE240" s="19">
        <f t="shared" si="195"/>
        <v>0</v>
      </c>
      <c r="AF240" s="19">
        <f t="shared" si="195"/>
        <v>0</v>
      </c>
      <c r="AG240" s="19">
        <f t="shared" si="195"/>
        <v>0</v>
      </c>
      <c r="AH240" s="19">
        <f t="shared" si="196"/>
        <v>0</v>
      </c>
      <c r="AI240" s="19">
        <f t="shared" si="196"/>
        <v>0</v>
      </c>
      <c r="AJ240" s="19">
        <f t="shared" si="196"/>
        <v>0</v>
      </c>
      <c r="AK240" s="19">
        <f t="shared" si="196"/>
        <v>0</v>
      </c>
      <c r="AL240" s="19">
        <f t="shared" si="196"/>
        <v>0</v>
      </c>
      <c r="AM240" s="19">
        <f t="shared" si="196"/>
        <v>0</v>
      </c>
      <c r="AN240" s="19">
        <f t="shared" si="196"/>
        <v>0</v>
      </c>
      <c r="AO240" s="2">
        <f t="shared" si="180"/>
        <v>0.45370370370370372</v>
      </c>
      <c r="AP240" s="2">
        <f t="shared" si="184"/>
        <v>39.074074074074076</v>
      </c>
      <c r="AQ240" s="240">
        <f t="shared" si="181"/>
        <v>0</v>
      </c>
      <c r="AR240">
        <f>[1]!dic_interpolado(D240:AN240,D$83:AN$83,AQ240)</f>
        <v>0.86599999999999999</v>
      </c>
      <c r="AS240" s="2">
        <f t="shared" si="182"/>
        <v>39.074074074074076</v>
      </c>
    </row>
    <row r="241" spans="1:45" x14ac:dyDescent="0.25">
      <c r="A241">
        <f t="shared" si="179"/>
        <v>39.25925925925926</v>
      </c>
      <c r="B241">
        <v>158</v>
      </c>
      <c r="C241" s="20">
        <f t="shared" si="183"/>
        <v>0.46296296296296302</v>
      </c>
      <c r="D241" s="19">
        <f t="shared" si="193"/>
        <v>0</v>
      </c>
      <c r="E241" s="19">
        <f t="shared" si="193"/>
        <v>0</v>
      </c>
      <c r="F241" s="19">
        <f t="shared" si="193"/>
        <v>0</v>
      </c>
      <c r="G241" s="19">
        <f t="shared" si="193"/>
        <v>0</v>
      </c>
      <c r="H241" s="19">
        <f t="shared" si="193"/>
        <v>0</v>
      </c>
      <c r="I241" s="19">
        <f t="shared" si="193"/>
        <v>0</v>
      </c>
      <c r="J241" s="19">
        <f t="shared" si="193"/>
        <v>0</v>
      </c>
      <c r="K241" s="19">
        <f t="shared" si="193"/>
        <v>0</v>
      </c>
      <c r="L241" s="19">
        <f t="shared" si="193"/>
        <v>0</v>
      </c>
      <c r="M241" s="19">
        <f t="shared" si="193"/>
        <v>0</v>
      </c>
      <c r="N241" s="19">
        <f t="shared" si="194"/>
        <v>0</v>
      </c>
      <c r="O241" s="19">
        <f t="shared" si="194"/>
        <v>0</v>
      </c>
      <c r="P241" s="19">
        <f t="shared" si="194"/>
        <v>0</v>
      </c>
      <c r="Q241" s="19">
        <f t="shared" si="194"/>
        <v>0</v>
      </c>
      <c r="R241" s="19">
        <f t="shared" si="194"/>
        <v>0</v>
      </c>
      <c r="S241" s="19">
        <f t="shared" si="194"/>
        <v>0</v>
      </c>
      <c r="T241" s="19">
        <f t="shared" si="194"/>
        <v>0</v>
      </c>
      <c r="U241" s="19">
        <f t="shared" si="194"/>
        <v>0</v>
      </c>
      <c r="V241" s="19">
        <f t="shared" si="194"/>
        <v>0</v>
      </c>
      <c r="W241" s="19">
        <f t="shared" si="194"/>
        <v>0</v>
      </c>
      <c r="X241" s="19">
        <f t="shared" si="195"/>
        <v>0</v>
      </c>
      <c r="Y241" s="19">
        <f t="shared" si="195"/>
        <v>0</v>
      </c>
      <c r="Z241" s="19">
        <f t="shared" si="195"/>
        <v>0</v>
      </c>
      <c r="AA241" s="19">
        <f t="shared" si="195"/>
        <v>0</v>
      </c>
      <c r="AB241" s="19">
        <f t="shared" si="195"/>
        <v>0</v>
      </c>
      <c r="AC241" s="19">
        <f t="shared" si="195"/>
        <v>0</v>
      </c>
      <c r="AD241" s="19">
        <f t="shared" si="195"/>
        <v>0</v>
      </c>
      <c r="AE241" s="19">
        <f t="shared" si="195"/>
        <v>0</v>
      </c>
      <c r="AF241" s="19">
        <f t="shared" si="195"/>
        <v>0</v>
      </c>
      <c r="AG241" s="19">
        <f t="shared" si="195"/>
        <v>0</v>
      </c>
      <c r="AH241" s="19">
        <f t="shared" si="196"/>
        <v>0</v>
      </c>
      <c r="AI241" s="19">
        <f t="shared" si="196"/>
        <v>0</v>
      </c>
      <c r="AJ241" s="19">
        <f t="shared" si="196"/>
        <v>0</v>
      </c>
      <c r="AK241" s="19">
        <f t="shared" si="196"/>
        <v>0</v>
      </c>
      <c r="AL241" s="19">
        <f t="shared" si="196"/>
        <v>0</v>
      </c>
      <c r="AM241" s="19">
        <f t="shared" si="196"/>
        <v>0</v>
      </c>
      <c r="AN241" s="19">
        <f t="shared" si="196"/>
        <v>0</v>
      </c>
      <c r="AO241" s="2">
        <f t="shared" si="180"/>
        <v>0.46296296296296302</v>
      </c>
      <c r="AP241" s="2">
        <f t="shared" si="184"/>
        <v>39.25925925925926</v>
      </c>
      <c r="AQ241" s="240">
        <f t="shared" si="181"/>
        <v>0</v>
      </c>
      <c r="AR241">
        <f>[1]!dic_interpolado(D241:AN241,D$83:AN$83,AQ241)</f>
        <v>0.86599999999999999</v>
      </c>
      <c r="AS241" s="2">
        <f t="shared" si="182"/>
        <v>39.25925925925926</v>
      </c>
    </row>
    <row r="242" spans="1:45" x14ac:dyDescent="0.25">
      <c r="A242">
        <f t="shared" si="179"/>
        <v>39.444444444444443</v>
      </c>
      <c r="B242">
        <v>159</v>
      </c>
      <c r="C242" s="20">
        <f t="shared" si="183"/>
        <v>0.47222222222222221</v>
      </c>
      <c r="D242" s="19">
        <f t="shared" si="193"/>
        <v>0</v>
      </c>
      <c r="E242" s="19">
        <f t="shared" si="193"/>
        <v>0</v>
      </c>
      <c r="F242" s="19">
        <f t="shared" si="193"/>
        <v>0</v>
      </c>
      <c r="G242" s="19">
        <f t="shared" si="193"/>
        <v>0</v>
      </c>
      <c r="H242" s="19">
        <f t="shared" si="193"/>
        <v>0</v>
      </c>
      <c r="I242" s="19">
        <f t="shared" si="193"/>
        <v>0</v>
      </c>
      <c r="J242" s="19">
        <f t="shared" si="193"/>
        <v>0</v>
      </c>
      <c r="K242" s="19">
        <f t="shared" si="193"/>
        <v>0</v>
      </c>
      <c r="L242" s="19">
        <f t="shared" si="193"/>
        <v>0</v>
      </c>
      <c r="M242" s="19">
        <f t="shared" si="193"/>
        <v>0</v>
      </c>
      <c r="N242" s="19">
        <f t="shared" si="194"/>
        <v>0</v>
      </c>
      <c r="O242" s="19">
        <f t="shared" si="194"/>
        <v>0</v>
      </c>
      <c r="P242" s="19">
        <f t="shared" si="194"/>
        <v>0</v>
      </c>
      <c r="Q242" s="19">
        <f t="shared" si="194"/>
        <v>0</v>
      </c>
      <c r="R242" s="19">
        <f t="shared" si="194"/>
        <v>0</v>
      </c>
      <c r="S242" s="19">
        <f t="shared" si="194"/>
        <v>0</v>
      </c>
      <c r="T242" s="19">
        <f t="shared" si="194"/>
        <v>0</v>
      </c>
      <c r="U242" s="19">
        <f t="shared" si="194"/>
        <v>0</v>
      </c>
      <c r="V242" s="19">
        <f t="shared" si="194"/>
        <v>0</v>
      </c>
      <c r="W242" s="19">
        <f t="shared" si="194"/>
        <v>0</v>
      </c>
      <c r="X242" s="19">
        <f t="shared" si="195"/>
        <v>0</v>
      </c>
      <c r="Y242" s="19">
        <f t="shared" si="195"/>
        <v>0</v>
      </c>
      <c r="Z242" s="19">
        <f t="shared" si="195"/>
        <v>0</v>
      </c>
      <c r="AA242" s="19">
        <f t="shared" si="195"/>
        <v>0</v>
      </c>
      <c r="AB242" s="19">
        <f t="shared" si="195"/>
        <v>0</v>
      </c>
      <c r="AC242" s="19">
        <f t="shared" si="195"/>
        <v>0</v>
      </c>
      <c r="AD242" s="19">
        <f t="shared" si="195"/>
        <v>0</v>
      </c>
      <c r="AE242" s="19">
        <f t="shared" si="195"/>
        <v>0</v>
      </c>
      <c r="AF242" s="19">
        <f t="shared" si="195"/>
        <v>0</v>
      </c>
      <c r="AG242" s="19">
        <f t="shared" si="195"/>
        <v>0</v>
      </c>
      <c r="AH242" s="19">
        <f t="shared" si="196"/>
        <v>0</v>
      </c>
      <c r="AI242" s="19">
        <f t="shared" si="196"/>
        <v>0</v>
      </c>
      <c r="AJ242" s="19">
        <f t="shared" si="196"/>
        <v>0</v>
      </c>
      <c r="AK242" s="19">
        <f t="shared" si="196"/>
        <v>0</v>
      </c>
      <c r="AL242" s="19">
        <f t="shared" si="196"/>
        <v>0</v>
      </c>
      <c r="AM242" s="19">
        <f t="shared" si="196"/>
        <v>0</v>
      </c>
      <c r="AN242" s="19">
        <f t="shared" si="196"/>
        <v>0</v>
      </c>
      <c r="AO242" s="2">
        <f t="shared" si="180"/>
        <v>0.47222222222222221</v>
      </c>
      <c r="AP242" s="2">
        <f t="shared" si="184"/>
        <v>39.444444444444443</v>
      </c>
      <c r="AQ242" s="240">
        <f t="shared" si="181"/>
        <v>0</v>
      </c>
      <c r="AR242">
        <f>[1]!dic_interpolado(D242:AN242,D$83:AN$83,AQ242)</f>
        <v>0.86599999999999999</v>
      </c>
      <c r="AS242" s="2">
        <f t="shared" si="182"/>
        <v>39.444444444444443</v>
      </c>
    </row>
    <row r="243" spans="1:45" x14ac:dyDescent="0.25">
      <c r="A243">
        <f t="shared" si="179"/>
        <v>39.629629629629633</v>
      </c>
      <c r="B243">
        <v>160</v>
      </c>
      <c r="C243" s="20">
        <f t="shared" si="183"/>
        <v>0.48148148148148151</v>
      </c>
      <c r="D243" s="19">
        <f t="shared" si="193"/>
        <v>0</v>
      </c>
      <c r="E243" s="19">
        <f t="shared" si="193"/>
        <v>0</v>
      </c>
      <c r="F243" s="19">
        <f t="shared" si="193"/>
        <v>0</v>
      </c>
      <c r="G243" s="19">
        <f t="shared" si="193"/>
        <v>0</v>
      </c>
      <c r="H243" s="19">
        <f t="shared" si="193"/>
        <v>0</v>
      </c>
      <c r="I243" s="19">
        <f t="shared" si="193"/>
        <v>0</v>
      </c>
      <c r="J243" s="19">
        <f t="shared" si="193"/>
        <v>0</v>
      </c>
      <c r="K243" s="19">
        <f t="shared" si="193"/>
        <v>0</v>
      </c>
      <c r="L243" s="19">
        <f t="shared" si="193"/>
        <v>0</v>
      </c>
      <c r="M243" s="19">
        <f t="shared" si="193"/>
        <v>0</v>
      </c>
      <c r="N243" s="19">
        <f t="shared" si="194"/>
        <v>0</v>
      </c>
      <c r="O243" s="19">
        <f t="shared" si="194"/>
        <v>0</v>
      </c>
      <c r="P243" s="19">
        <f t="shared" si="194"/>
        <v>0</v>
      </c>
      <c r="Q243" s="19">
        <f t="shared" si="194"/>
        <v>0</v>
      </c>
      <c r="R243" s="19">
        <f t="shared" si="194"/>
        <v>0</v>
      </c>
      <c r="S243" s="19">
        <f t="shared" si="194"/>
        <v>0</v>
      </c>
      <c r="T243" s="19">
        <f t="shared" si="194"/>
        <v>0</v>
      </c>
      <c r="U243" s="19">
        <f t="shared" si="194"/>
        <v>0</v>
      </c>
      <c r="V243" s="19">
        <f t="shared" si="194"/>
        <v>0</v>
      </c>
      <c r="W243" s="19">
        <f t="shared" si="194"/>
        <v>0</v>
      </c>
      <c r="X243" s="19">
        <f t="shared" si="195"/>
        <v>0</v>
      </c>
      <c r="Y243" s="19">
        <f t="shared" si="195"/>
        <v>0</v>
      </c>
      <c r="Z243" s="19">
        <f t="shared" si="195"/>
        <v>0</v>
      </c>
      <c r="AA243" s="19">
        <f t="shared" si="195"/>
        <v>0</v>
      </c>
      <c r="AB243" s="19">
        <f t="shared" si="195"/>
        <v>0</v>
      </c>
      <c r="AC243" s="19">
        <f t="shared" si="195"/>
        <v>0</v>
      </c>
      <c r="AD243" s="19">
        <f t="shared" si="195"/>
        <v>0</v>
      </c>
      <c r="AE243" s="19">
        <f t="shared" si="195"/>
        <v>0</v>
      </c>
      <c r="AF243" s="19">
        <f t="shared" si="195"/>
        <v>0</v>
      </c>
      <c r="AG243" s="19">
        <f t="shared" si="195"/>
        <v>0</v>
      </c>
      <c r="AH243" s="19">
        <f t="shared" si="196"/>
        <v>0</v>
      </c>
      <c r="AI243" s="19">
        <f t="shared" si="196"/>
        <v>0</v>
      </c>
      <c r="AJ243" s="19">
        <f t="shared" si="196"/>
        <v>0</v>
      </c>
      <c r="AK243" s="19">
        <f t="shared" si="196"/>
        <v>0</v>
      </c>
      <c r="AL243" s="19">
        <f t="shared" si="196"/>
        <v>0</v>
      </c>
      <c r="AM243" s="19">
        <f t="shared" si="196"/>
        <v>0</v>
      </c>
      <c r="AN243" s="19">
        <f t="shared" si="196"/>
        <v>0</v>
      </c>
      <c r="AO243" s="2">
        <f t="shared" si="180"/>
        <v>0.48148148148148151</v>
      </c>
      <c r="AP243" s="2">
        <f t="shared" si="184"/>
        <v>39.629629629629633</v>
      </c>
      <c r="AQ243" s="240">
        <f t="shared" si="181"/>
        <v>0</v>
      </c>
      <c r="AR243">
        <f>[1]!dic_interpolado(D243:AN243,D$83:AN$83,AQ243)</f>
        <v>0.86599999999999999</v>
      </c>
      <c r="AS243" s="2">
        <f t="shared" si="182"/>
        <v>39.629629629629633</v>
      </c>
    </row>
    <row r="244" spans="1:45" x14ac:dyDescent="0.25">
      <c r="A244">
        <f t="shared" si="179"/>
        <v>39.814814814814817</v>
      </c>
      <c r="B244">
        <v>161</v>
      </c>
      <c r="C244" s="20">
        <f t="shared" si="183"/>
        <v>0.49074074074074081</v>
      </c>
      <c r="D244" s="19">
        <f t="shared" ref="D244:M253" si="197">$H$74+$C244*$G$74+$F$74*D$83+$E$74*D$83*$C244+$C244^2*$D$74+$C$74*D$83^2</f>
        <v>0</v>
      </c>
      <c r="E244" s="19">
        <f t="shared" si="197"/>
        <v>0</v>
      </c>
      <c r="F244" s="19">
        <f t="shared" si="197"/>
        <v>0</v>
      </c>
      <c r="G244" s="19">
        <f t="shared" si="197"/>
        <v>0</v>
      </c>
      <c r="H244" s="19">
        <f t="shared" si="197"/>
        <v>0</v>
      </c>
      <c r="I244" s="19">
        <f t="shared" si="197"/>
        <v>0</v>
      </c>
      <c r="J244" s="19">
        <f t="shared" si="197"/>
        <v>0</v>
      </c>
      <c r="K244" s="19">
        <f t="shared" si="197"/>
        <v>0</v>
      </c>
      <c r="L244" s="19">
        <f t="shared" si="197"/>
        <v>0</v>
      </c>
      <c r="M244" s="19">
        <f t="shared" si="197"/>
        <v>0</v>
      </c>
      <c r="N244" s="19">
        <f t="shared" ref="N244:W253" si="198">$H$74+$C244*$G$74+$F$74*N$83+$E$74*N$83*$C244+$C244^2*$D$74+$C$74*N$83^2</f>
        <v>0</v>
      </c>
      <c r="O244" s="19">
        <f t="shared" si="198"/>
        <v>0</v>
      </c>
      <c r="P244" s="19">
        <f t="shared" si="198"/>
        <v>0</v>
      </c>
      <c r="Q244" s="19">
        <f t="shared" si="198"/>
        <v>0</v>
      </c>
      <c r="R244" s="19">
        <f t="shared" si="198"/>
        <v>0</v>
      </c>
      <c r="S244" s="19">
        <f t="shared" si="198"/>
        <v>0</v>
      </c>
      <c r="T244" s="19">
        <f t="shared" si="198"/>
        <v>0</v>
      </c>
      <c r="U244" s="19">
        <f t="shared" si="198"/>
        <v>0</v>
      </c>
      <c r="V244" s="19">
        <f t="shared" si="198"/>
        <v>0</v>
      </c>
      <c r="W244" s="19">
        <f t="shared" si="198"/>
        <v>0</v>
      </c>
      <c r="X244" s="19">
        <f t="shared" ref="X244:AG253" si="199">$H$74+$C244*$G$74+$F$74*X$83+$E$74*X$83*$C244+$C244^2*$D$74+$C$74*X$83^2</f>
        <v>0</v>
      </c>
      <c r="Y244" s="19">
        <f t="shared" si="199"/>
        <v>0</v>
      </c>
      <c r="Z244" s="19">
        <f t="shared" si="199"/>
        <v>0</v>
      </c>
      <c r="AA244" s="19">
        <f t="shared" si="199"/>
        <v>0</v>
      </c>
      <c r="AB244" s="19">
        <f t="shared" si="199"/>
        <v>0</v>
      </c>
      <c r="AC244" s="19">
        <f t="shared" si="199"/>
        <v>0</v>
      </c>
      <c r="AD244" s="19">
        <f t="shared" si="199"/>
        <v>0</v>
      </c>
      <c r="AE244" s="19">
        <f t="shared" si="199"/>
        <v>0</v>
      </c>
      <c r="AF244" s="19">
        <f t="shared" si="199"/>
        <v>0</v>
      </c>
      <c r="AG244" s="19">
        <f t="shared" si="199"/>
        <v>0</v>
      </c>
      <c r="AH244" s="19">
        <f t="shared" ref="AH244:AN253" si="200">$H$74+$C244*$G$74+$F$74*AH$83+$E$74*AH$83*$C244+$C244^2*$D$74+$C$74*AH$83^2</f>
        <v>0</v>
      </c>
      <c r="AI244" s="19">
        <f t="shared" si="200"/>
        <v>0</v>
      </c>
      <c r="AJ244" s="19">
        <f t="shared" si="200"/>
        <v>0</v>
      </c>
      <c r="AK244" s="19">
        <f t="shared" si="200"/>
        <v>0</v>
      </c>
      <c r="AL244" s="19">
        <f t="shared" si="200"/>
        <v>0</v>
      </c>
      <c r="AM244" s="19">
        <f t="shared" si="200"/>
        <v>0</v>
      </c>
      <c r="AN244" s="19">
        <f t="shared" si="200"/>
        <v>0</v>
      </c>
      <c r="AO244" s="2">
        <f t="shared" si="180"/>
        <v>0.49074074074074081</v>
      </c>
      <c r="AP244" s="2">
        <f t="shared" si="184"/>
        <v>39.814814814814817</v>
      </c>
      <c r="AQ244" s="240">
        <f t="shared" si="181"/>
        <v>0</v>
      </c>
      <c r="AR244">
        <f>[1]!dic_interpolado(D244:AN244,D$83:AN$83,AQ244)</f>
        <v>0.86599999999999999</v>
      </c>
      <c r="AS244" s="2">
        <f t="shared" si="182"/>
        <v>39.814814814814817</v>
      </c>
    </row>
    <row r="245" spans="1:45" x14ac:dyDescent="0.25">
      <c r="A245">
        <f t="shared" si="179"/>
        <v>40</v>
      </c>
      <c r="B245">
        <v>162</v>
      </c>
      <c r="C245" s="20">
        <f t="shared" si="183"/>
        <v>0.5</v>
      </c>
      <c r="D245" s="19">
        <f t="shared" si="197"/>
        <v>0</v>
      </c>
      <c r="E245" s="19">
        <f t="shared" si="197"/>
        <v>0</v>
      </c>
      <c r="F245" s="19">
        <f t="shared" si="197"/>
        <v>0</v>
      </c>
      <c r="G245" s="19">
        <f t="shared" si="197"/>
        <v>0</v>
      </c>
      <c r="H245" s="19">
        <f t="shared" si="197"/>
        <v>0</v>
      </c>
      <c r="I245" s="19">
        <f t="shared" si="197"/>
        <v>0</v>
      </c>
      <c r="J245" s="19">
        <f t="shared" si="197"/>
        <v>0</v>
      </c>
      <c r="K245" s="19">
        <f t="shared" si="197"/>
        <v>0</v>
      </c>
      <c r="L245" s="19">
        <f t="shared" si="197"/>
        <v>0</v>
      </c>
      <c r="M245" s="19">
        <f t="shared" si="197"/>
        <v>0</v>
      </c>
      <c r="N245" s="19">
        <f t="shared" si="198"/>
        <v>0</v>
      </c>
      <c r="O245" s="19">
        <f t="shared" si="198"/>
        <v>0</v>
      </c>
      <c r="P245" s="19">
        <f t="shared" si="198"/>
        <v>0</v>
      </c>
      <c r="Q245" s="19">
        <f t="shared" si="198"/>
        <v>0</v>
      </c>
      <c r="R245" s="19">
        <f t="shared" si="198"/>
        <v>0</v>
      </c>
      <c r="S245" s="19">
        <f t="shared" si="198"/>
        <v>0</v>
      </c>
      <c r="T245" s="19">
        <f t="shared" si="198"/>
        <v>0</v>
      </c>
      <c r="U245" s="19">
        <f t="shared" si="198"/>
        <v>0</v>
      </c>
      <c r="V245" s="19">
        <f t="shared" si="198"/>
        <v>0</v>
      </c>
      <c r="W245" s="19">
        <f t="shared" si="198"/>
        <v>0</v>
      </c>
      <c r="X245" s="19">
        <f t="shared" si="199"/>
        <v>0</v>
      </c>
      <c r="Y245" s="19">
        <f t="shared" si="199"/>
        <v>0</v>
      </c>
      <c r="Z245" s="19">
        <f t="shared" si="199"/>
        <v>0</v>
      </c>
      <c r="AA245" s="19">
        <f t="shared" si="199"/>
        <v>0</v>
      </c>
      <c r="AB245" s="19">
        <f t="shared" si="199"/>
        <v>0</v>
      </c>
      <c r="AC245" s="19">
        <f t="shared" si="199"/>
        <v>0</v>
      </c>
      <c r="AD245" s="19">
        <f t="shared" si="199"/>
        <v>0</v>
      </c>
      <c r="AE245" s="19">
        <f t="shared" si="199"/>
        <v>0</v>
      </c>
      <c r="AF245" s="19">
        <f t="shared" si="199"/>
        <v>0</v>
      </c>
      <c r="AG245" s="19">
        <f t="shared" si="199"/>
        <v>0</v>
      </c>
      <c r="AH245" s="19">
        <f t="shared" si="200"/>
        <v>0</v>
      </c>
      <c r="AI245" s="19">
        <f t="shared" si="200"/>
        <v>0</v>
      </c>
      <c r="AJ245" s="19">
        <f t="shared" si="200"/>
        <v>0</v>
      </c>
      <c r="AK245" s="19">
        <f t="shared" si="200"/>
        <v>0</v>
      </c>
      <c r="AL245" s="19">
        <f t="shared" si="200"/>
        <v>0</v>
      </c>
      <c r="AM245" s="19">
        <f t="shared" si="200"/>
        <v>0</v>
      </c>
      <c r="AN245" s="19">
        <f t="shared" si="200"/>
        <v>0</v>
      </c>
      <c r="AO245" s="2">
        <f t="shared" si="180"/>
        <v>0.5</v>
      </c>
      <c r="AP245" s="2">
        <f t="shared" si="184"/>
        <v>40</v>
      </c>
      <c r="AQ245" s="240">
        <f t="shared" si="181"/>
        <v>0</v>
      </c>
      <c r="AR245">
        <f>[1]!dic_interpolado(D245:AN245,D$83:AN$83,AQ245)</f>
        <v>0.86599999999999999</v>
      </c>
      <c r="AS245" s="2">
        <f t="shared" si="182"/>
        <v>40</v>
      </c>
    </row>
    <row r="246" spans="1:45" x14ac:dyDescent="0.25">
      <c r="A246">
        <f t="shared" si="179"/>
        <v>40.18518518518519</v>
      </c>
      <c r="B246">
        <v>163</v>
      </c>
      <c r="C246" s="20">
        <f t="shared" si="183"/>
        <v>0.5092592592592593</v>
      </c>
      <c r="D246" s="19">
        <f t="shared" si="197"/>
        <v>0</v>
      </c>
      <c r="E246" s="19">
        <f t="shared" si="197"/>
        <v>0</v>
      </c>
      <c r="F246" s="19">
        <f t="shared" si="197"/>
        <v>0</v>
      </c>
      <c r="G246" s="19">
        <f t="shared" si="197"/>
        <v>0</v>
      </c>
      <c r="H246" s="19">
        <f t="shared" si="197"/>
        <v>0</v>
      </c>
      <c r="I246" s="19">
        <f t="shared" si="197"/>
        <v>0</v>
      </c>
      <c r="J246" s="19">
        <f t="shared" si="197"/>
        <v>0</v>
      </c>
      <c r="K246" s="19">
        <f t="shared" si="197"/>
        <v>0</v>
      </c>
      <c r="L246" s="19">
        <f t="shared" si="197"/>
        <v>0</v>
      </c>
      <c r="M246" s="19">
        <f t="shared" si="197"/>
        <v>0</v>
      </c>
      <c r="N246" s="19">
        <f t="shared" si="198"/>
        <v>0</v>
      </c>
      <c r="O246" s="19">
        <f t="shared" si="198"/>
        <v>0</v>
      </c>
      <c r="P246" s="19">
        <f t="shared" si="198"/>
        <v>0</v>
      </c>
      <c r="Q246" s="19">
        <f t="shared" si="198"/>
        <v>0</v>
      </c>
      <c r="R246" s="19">
        <f t="shared" si="198"/>
        <v>0</v>
      </c>
      <c r="S246" s="19">
        <f t="shared" si="198"/>
        <v>0</v>
      </c>
      <c r="T246" s="19">
        <f t="shared" si="198"/>
        <v>0</v>
      </c>
      <c r="U246" s="19">
        <f t="shared" si="198"/>
        <v>0</v>
      </c>
      <c r="V246" s="19">
        <f t="shared" si="198"/>
        <v>0</v>
      </c>
      <c r="W246" s="19">
        <f t="shared" si="198"/>
        <v>0</v>
      </c>
      <c r="X246" s="19">
        <f t="shared" si="199"/>
        <v>0</v>
      </c>
      <c r="Y246" s="19">
        <f t="shared" si="199"/>
        <v>0</v>
      </c>
      <c r="Z246" s="19">
        <f t="shared" si="199"/>
        <v>0</v>
      </c>
      <c r="AA246" s="19">
        <f t="shared" si="199"/>
        <v>0</v>
      </c>
      <c r="AB246" s="19">
        <f t="shared" si="199"/>
        <v>0</v>
      </c>
      <c r="AC246" s="19">
        <f t="shared" si="199"/>
        <v>0</v>
      </c>
      <c r="AD246" s="19">
        <f t="shared" si="199"/>
        <v>0</v>
      </c>
      <c r="AE246" s="19">
        <f t="shared" si="199"/>
        <v>0</v>
      </c>
      <c r="AF246" s="19">
        <f t="shared" si="199"/>
        <v>0</v>
      </c>
      <c r="AG246" s="19">
        <f t="shared" si="199"/>
        <v>0</v>
      </c>
      <c r="AH246" s="19">
        <f t="shared" si="200"/>
        <v>0</v>
      </c>
      <c r="AI246" s="19">
        <f t="shared" si="200"/>
        <v>0</v>
      </c>
      <c r="AJ246" s="19">
        <f t="shared" si="200"/>
        <v>0</v>
      </c>
      <c r="AK246" s="19">
        <f t="shared" si="200"/>
        <v>0</v>
      </c>
      <c r="AL246" s="19">
        <f t="shared" si="200"/>
        <v>0</v>
      </c>
      <c r="AM246" s="19">
        <f t="shared" si="200"/>
        <v>0</v>
      </c>
      <c r="AN246" s="19">
        <f t="shared" si="200"/>
        <v>0</v>
      </c>
      <c r="AO246" s="2">
        <f t="shared" si="180"/>
        <v>0.5092592592592593</v>
      </c>
      <c r="AP246" s="2">
        <f t="shared" si="184"/>
        <v>40.18518518518519</v>
      </c>
      <c r="AQ246" s="240">
        <f t="shared" si="181"/>
        <v>0</v>
      </c>
      <c r="AR246">
        <f>[1]!dic_interpolado(D246:AN246,D$83:AN$83,AQ246)</f>
        <v>0.86599999999999999</v>
      </c>
      <c r="AS246" s="2">
        <f t="shared" si="182"/>
        <v>40.18518518518519</v>
      </c>
    </row>
    <row r="247" spans="1:45" x14ac:dyDescent="0.25">
      <c r="A247">
        <f t="shared" si="179"/>
        <v>40.370370370370374</v>
      </c>
      <c r="B247">
        <v>164</v>
      </c>
      <c r="C247" s="20">
        <f t="shared" si="183"/>
        <v>0.5185185185185186</v>
      </c>
      <c r="D247" s="19">
        <f t="shared" si="197"/>
        <v>0</v>
      </c>
      <c r="E247" s="19">
        <f t="shared" si="197"/>
        <v>0</v>
      </c>
      <c r="F247" s="19">
        <f t="shared" si="197"/>
        <v>0</v>
      </c>
      <c r="G247" s="19">
        <f t="shared" si="197"/>
        <v>0</v>
      </c>
      <c r="H247" s="19">
        <f t="shared" si="197"/>
        <v>0</v>
      </c>
      <c r="I247" s="19">
        <f t="shared" si="197"/>
        <v>0</v>
      </c>
      <c r="J247" s="19">
        <f t="shared" si="197"/>
        <v>0</v>
      </c>
      <c r="K247" s="19">
        <f t="shared" si="197"/>
        <v>0</v>
      </c>
      <c r="L247" s="19">
        <f t="shared" si="197"/>
        <v>0</v>
      </c>
      <c r="M247" s="19">
        <f t="shared" si="197"/>
        <v>0</v>
      </c>
      <c r="N247" s="19">
        <f t="shared" si="198"/>
        <v>0</v>
      </c>
      <c r="O247" s="19">
        <f t="shared" si="198"/>
        <v>0</v>
      </c>
      <c r="P247" s="19">
        <f t="shared" si="198"/>
        <v>0</v>
      </c>
      <c r="Q247" s="19">
        <f t="shared" si="198"/>
        <v>0</v>
      </c>
      <c r="R247" s="19">
        <f t="shared" si="198"/>
        <v>0</v>
      </c>
      <c r="S247" s="19">
        <f t="shared" si="198"/>
        <v>0</v>
      </c>
      <c r="T247" s="19">
        <f t="shared" si="198"/>
        <v>0</v>
      </c>
      <c r="U247" s="19">
        <f t="shared" si="198"/>
        <v>0</v>
      </c>
      <c r="V247" s="19">
        <f t="shared" si="198"/>
        <v>0</v>
      </c>
      <c r="W247" s="19">
        <f t="shared" si="198"/>
        <v>0</v>
      </c>
      <c r="X247" s="19">
        <f t="shared" si="199"/>
        <v>0</v>
      </c>
      <c r="Y247" s="19">
        <f t="shared" si="199"/>
        <v>0</v>
      </c>
      <c r="Z247" s="19">
        <f t="shared" si="199"/>
        <v>0</v>
      </c>
      <c r="AA247" s="19">
        <f t="shared" si="199"/>
        <v>0</v>
      </c>
      <c r="AB247" s="19">
        <f t="shared" si="199"/>
        <v>0</v>
      </c>
      <c r="AC247" s="19">
        <f t="shared" si="199"/>
        <v>0</v>
      </c>
      <c r="AD247" s="19">
        <f t="shared" si="199"/>
        <v>0</v>
      </c>
      <c r="AE247" s="19">
        <f t="shared" si="199"/>
        <v>0</v>
      </c>
      <c r="AF247" s="19">
        <f t="shared" si="199"/>
        <v>0</v>
      </c>
      <c r="AG247" s="19">
        <f t="shared" si="199"/>
        <v>0</v>
      </c>
      <c r="AH247" s="19">
        <f t="shared" si="200"/>
        <v>0</v>
      </c>
      <c r="AI247" s="19">
        <f t="shared" si="200"/>
        <v>0</v>
      </c>
      <c r="AJ247" s="19">
        <f t="shared" si="200"/>
        <v>0</v>
      </c>
      <c r="AK247" s="19">
        <f t="shared" si="200"/>
        <v>0</v>
      </c>
      <c r="AL247" s="19">
        <f t="shared" si="200"/>
        <v>0</v>
      </c>
      <c r="AM247" s="19">
        <f t="shared" si="200"/>
        <v>0</v>
      </c>
      <c r="AN247" s="19">
        <f t="shared" si="200"/>
        <v>0</v>
      </c>
      <c r="AO247" s="2">
        <f t="shared" si="180"/>
        <v>0.5185185185185186</v>
      </c>
      <c r="AP247" s="2">
        <f t="shared" si="184"/>
        <v>40.370370370370374</v>
      </c>
      <c r="AQ247" s="240">
        <f t="shared" si="181"/>
        <v>0</v>
      </c>
      <c r="AR247">
        <f>[1]!dic_interpolado(D247:AN247,D$83:AN$83,AQ247)</f>
        <v>0.86599999999999999</v>
      </c>
      <c r="AS247" s="2">
        <f t="shared" si="182"/>
        <v>40.370370370370374</v>
      </c>
    </row>
    <row r="248" spans="1:45" x14ac:dyDescent="0.25">
      <c r="A248">
        <f t="shared" si="179"/>
        <v>40.555555555555557</v>
      </c>
      <c r="B248">
        <v>165</v>
      </c>
      <c r="C248" s="20">
        <f t="shared" si="183"/>
        <v>0.52777777777777779</v>
      </c>
      <c r="D248" s="19">
        <f t="shared" si="197"/>
        <v>0</v>
      </c>
      <c r="E248" s="19">
        <f t="shared" si="197"/>
        <v>0</v>
      </c>
      <c r="F248" s="19">
        <f t="shared" si="197"/>
        <v>0</v>
      </c>
      <c r="G248" s="19">
        <f t="shared" si="197"/>
        <v>0</v>
      </c>
      <c r="H248" s="19">
        <f t="shared" si="197"/>
        <v>0</v>
      </c>
      <c r="I248" s="19">
        <f t="shared" si="197"/>
        <v>0</v>
      </c>
      <c r="J248" s="19">
        <f t="shared" si="197"/>
        <v>0</v>
      </c>
      <c r="K248" s="19">
        <f t="shared" si="197"/>
        <v>0</v>
      </c>
      <c r="L248" s="19">
        <f t="shared" si="197"/>
        <v>0</v>
      </c>
      <c r="M248" s="19">
        <f t="shared" si="197"/>
        <v>0</v>
      </c>
      <c r="N248" s="19">
        <f t="shared" si="198"/>
        <v>0</v>
      </c>
      <c r="O248" s="19">
        <f t="shared" si="198"/>
        <v>0</v>
      </c>
      <c r="P248" s="19">
        <f t="shared" si="198"/>
        <v>0</v>
      </c>
      <c r="Q248" s="19">
        <f t="shared" si="198"/>
        <v>0</v>
      </c>
      <c r="R248" s="19">
        <f t="shared" si="198"/>
        <v>0</v>
      </c>
      <c r="S248" s="19">
        <f t="shared" si="198"/>
        <v>0</v>
      </c>
      <c r="T248" s="19">
        <f t="shared" si="198"/>
        <v>0</v>
      </c>
      <c r="U248" s="19">
        <f t="shared" si="198"/>
        <v>0</v>
      </c>
      <c r="V248" s="19">
        <f t="shared" si="198"/>
        <v>0</v>
      </c>
      <c r="W248" s="19">
        <f t="shared" si="198"/>
        <v>0</v>
      </c>
      <c r="X248" s="19">
        <f t="shared" si="199"/>
        <v>0</v>
      </c>
      <c r="Y248" s="19">
        <f t="shared" si="199"/>
        <v>0</v>
      </c>
      <c r="Z248" s="19">
        <f t="shared" si="199"/>
        <v>0</v>
      </c>
      <c r="AA248" s="19">
        <f t="shared" si="199"/>
        <v>0</v>
      </c>
      <c r="AB248" s="19">
        <f t="shared" si="199"/>
        <v>0</v>
      </c>
      <c r="AC248" s="19">
        <f t="shared" si="199"/>
        <v>0</v>
      </c>
      <c r="AD248" s="19">
        <f t="shared" si="199"/>
        <v>0</v>
      </c>
      <c r="AE248" s="19">
        <f t="shared" si="199"/>
        <v>0</v>
      </c>
      <c r="AF248" s="19">
        <f t="shared" si="199"/>
        <v>0</v>
      </c>
      <c r="AG248" s="19">
        <f t="shared" si="199"/>
        <v>0</v>
      </c>
      <c r="AH248" s="19">
        <f t="shared" si="200"/>
        <v>0</v>
      </c>
      <c r="AI248" s="19">
        <f t="shared" si="200"/>
        <v>0</v>
      </c>
      <c r="AJ248" s="19">
        <f t="shared" si="200"/>
        <v>0</v>
      </c>
      <c r="AK248" s="19">
        <f t="shared" si="200"/>
        <v>0</v>
      </c>
      <c r="AL248" s="19">
        <f t="shared" si="200"/>
        <v>0</v>
      </c>
      <c r="AM248" s="19">
        <f t="shared" si="200"/>
        <v>0</v>
      </c>
      <c r="AN248" s="19">
        <f t="shared" si="200"/>
        <v>0</v>
      </c>
      <c r="AO248" s="2">
        <f t="shared" si="180"/>
        <v>0.52777777777777779</v>
      </c>
      <c r="AP248" s="2">
        <f t="shared" si="184"/>
        <v>40.555555555555557</v>
      </c>
      <c r="AQ248" s="240">
        <f t="shared" si="181"/>
        <v>0</v>
      </c>
      <c r="AR248">
        <f>[1]!dic_interpolado(D248:AN248,D$83:AN$83,AQ248)</f>
        <v>0.86599999999999999</v>
      </c>
      <c r="AS248" s="2">
        <f t="shared" si="182"/>
        <v>40.555555555555557</v>
      </c>
    </row>
    <row r="249" spans="1:45" x14ac:dyDescent="0.25">
      <c r="A249">
        <f t="shared" si="179"/>
        <v>40.74074074074074</v>
      </c>
      <c r="B249">
        <v>166</v>
      </c>
      <c r="C249" s="20">
        <f t="shared" si="183"/>
        <v>0.53703703703703709</v>
      </c>
      <c r="D249" s="19">
        <f t="shared" si="197"/>
        <v>0</v>
      </c>
      <c r="E249" s="19">
        <f t="shared" si="197"/>
        <v>0</v>
      </c>
      <c r="F249" s="19">
        <f t="shared" si="197"/>
        <v>0</v>
      </c>
      <c r="G249" s="19">
        <f t="shared" si="197"/>
        <v>0</v>
      </c>
      <c r="H249" s="19">
        <f t="shared" si="197"/>
        <v>0</v>
      </c>
      <c r="I249" s="19">
        <f t="shared" si="197"/>
        <v>0</v>
      </c>
      <c r="J249" s="19">
        <f t="shared" si="197"/>
        <v>0</v>
      </c>
      <c r="K249" s="19">
        <f t="shared" si="197"/>
        <v>0</v>
      </c>
      <c r="L249" s="19">
        <f t="shared" si="197"/>
        <v>0</v>
      </c>
      <c r="M249" s="19">
        <f t="shared" si="197"/>
        <v>0</v>
      </c>
      <c r="N249" s="19">
        <f t="shared" si="198"/>
        <v>0</v>
      </c>
      <c r="O249" s="19">
        <f t="shared" si="198"/>
        <v>0</v>
      </c>
      <c r="P249" s="19">
        <f t="shared" si="198"/>
        <v>0</v>
      </c>
      <c r="Q249" s="19">
        <f t="shared" si="198"/>
        <v>0</v>
      </c>
      <c r="R249" s="19">
        <f t="shared" si="198"/>
        <v>0</v>
      </c>
      <c r="S249" s="19">
        <f t="shared" si="198"/>
        <v>0</v>
      </c>
      <c r="T249" s="19">
        <f t="shared" si="198"/>
        <v>0</v>
      </c>
      <c r="U249" s="19">
        <f t="shared" si="198"/>
        <v>0</v>
      </c>
      <c r="V249" s="19">
        <f t="shared" si="198"/>
        <v>0</v>
      </c>
      <c r="W249" s="19">
        <f t="shared" si="198"/>
        <v>0</v>
      </c>
      <c r="X249" s="19">
        <f t="shared" si="199"/>
        <v>0</v>
      </c>
      <c r="Y249" s="19">
        <f t="shared" si="199"/>
        <v>0</v>
      </c>
      <c r="Z249" s="19">
        <f t="shared" si="199"/>
        <v>0</v>
      </c>
      <c r="AA249" s="19">
        <f t="shared" si="199"/>
        <v>0</v>
      </c>
      <c r="AB249" s="19">
        <f t="shared" si="199"/>
        <v>0</v>
      </c>
      <c r="AC249" s="19">
        <f t="shared" si="199"/>
        <v>0</v>
      </c>
      <c r="AD249" s="19">
        <f t="shared" si="199"/>
        <v>0</v>
      </c>
      <c r="AE249" s="19">
        <f t="shared" si="199"/>
        <v>0</v>
      </c>
      <c r="AF249" s="19">
        <f t="shared" si="199"/>
        <v>0</v>
      </c>
      <c r="AG249" s="19">
        <f t="shared" si="199"/>
        <v>0</v>
      </c>
      <c r="AH249" s="19">
        <f t="shared" si="200"/>
        <v>0</v>
      </c>
      <c r="AI249" s="19">
        <f t="shared" si="200"/>
        <v>0</v>
      </c>
      <c r="AJ249" s="19">
        <f t="shared" si="200"/>
        <v>0</v>
      </c>
      <c r="AK249" s="19">
        <f t="shared" si="200"/>
        <v>0</v>
      </c>
      <c r="AL249" s="19">
        <f t="shared" si="200"/>
        <v>0</v>
      </c>
      <c r="AM249" s="19">
        <f t="shared" si="200"/>
        <v>0</v>
      </c>
      <c r="AN249" s="19">
        <f t="shared" si="200"/>
        <v>0</v>
      </c>
      <c r="AO249" s="2">
        <f t="shared" si="180"/>
        <v>0.53703703703703709</v>
      </c>
      <c r="AP249" s="2">
        <f t="shared" si="184"/>
        <v>40.74074074074074</v>
      </c>
      <c r="AQ249" s="240">
        <f t="shared" si="181"/>
        <v>0</v>
      </c>
      <c r="AR249">
        <f>[1]!dic_interpolado(D249:AN249,D$83:AN$83,AQ249)</f>
        <v>0.86599999999999999</v>
      </c>
      <c r="AS249" s="2">
        <f t="shared" si="182"/>
        <v>40.74074074074074</v>
      </c>
    </row>
    <row r="250" spans="1:45" x14ac:dyDescent="0.25">
      <c r="A250">
        <f t="shared" si="179"/>
        <v>40.925925925925924</v>
      </c>
      <c r="B250">
        <v>167</v>
      </c>
      <c r="C250" s="20">
        <f t="shared" si="183"/>
        <v>0.54629629629629628</v>
      </c>
      <c r="D250" s="19">
        <f t="shared" si="197"/>
        <v>0</v>
      </c>
      <c r="E250" s="19">
        <f t="shared" si="197"/>
        <v>0</v>
      </c>
      <c r="F250" s="19">
        <f t="shared" si="197"/>
        <v>0</v>
      </c>
      <c r="G250" s="19">
        <f t="shared" si="197"/>
        <v>0</v>
      </c>
      <c r="H250" s="19">
        <f t="shared" si="197"/>
        <v>0</v>
      </c>
      <c r="I250" s="19">
        <f t="shared" si="197"/>
        <v>0</v>
      </c>
      <c r="J250" s="19">
        <f t="shared" si="197"/>
        <v>0</v>
      </c>
      <c r="K250" s="19">
        <f t="shared" si="197"/>
        <v>0</v>
      </c>
      <c r="L250" s="19">
        <f t="shared" si="197"/>
        <v>0</v>
      </c>
      <c r="M250" s="19">
        <f t="shared" si="197"/>
        <v>0</v>
      </c>
      <c r="N250" s="19">
        <f t="shared" si="198"/>
        <v>0</v>
      </c>
      <c r="O250" s="19">
        <f t="shared" si="198"/>
        <v>0</v>
      </c>
      <c r="P250" s="19">
        <f t="shared" si="198"/>
        <v>0</v>
      </c>
      <c r="Q250" s="19">
        <f t="shared" si="198"/>
        <v>0</v>
      </c>
      <c r="R250" s="19">
        <f t="shared" si="198"/>
        <v>0</v>
      </c>
      <c r="S250" s="19">
        <f t="shared" si="198"/>
        <v>0</v>
      </c>
      <c r="T250" s="19">
        <f t="shared" si="198"/>
        <v>0</v>
      </c>
      <c r="U250" s="19">
        <f t="shared" si="198"/>
        <v>0</v>
      </c>
      <c r="V250" s="19">
        <f t="shared" si="198"/>
        <v>0</v>
      </c>
      <c r="W250" s="19">
        <f t="shared" si="198"/>
        <v>0</v>
      </c>
      <c r="X250" s="19">
        <f t="shared" si="199"/>
        <v>0</v>
      </c>
      <c r="Y250" s="19">
        <f t="shared" si="199"/>
        <v>0</v>
      </c>
      <c r="Z250" s="19">
        <f t="shared" si="199"/>
        <v>0</v>
      </c>
      <c r="AA250" s="19">
        <f t="shared" si="199"/>
        <v>0</v>
      </c>
      <c r="AB250" s="19">
        <f t="shared" si="199"/>
        <v>0</v>
      </c>
      <c r="AC250" s="19">
        <f t="shared" si="199"/>
        <v>0</v>
      </c>
      <c r="AD250" s="19">
        <f t="shared" si="199"/>
        <v>0</v>
      </c>
      <c r="AE250" s="19">
        <f t="shared" si="199"/>
        <v>0</v>
      </c>
      <c r="AF250" s="19">
        <f t="shared" si="199"/>
        <v>0</v>
      </c>
      <c r="AG250" s="19">
        <f t="shared" si="199"/>
        <v>0</v>
      </c>
      <c r="AH250" s="19">
        <f t="shared" si="200"/>
        <v>0</v>
      </c>
      <c r="AI250" s="19">
        <f t="shared" si="200"/>
        <v>0</v>
      </c>
      <c r="AJ250" s="19">
        <f t="shared" si="200"/>
        <v>0</v>
      </c>
      <c r="AK250" s="19">
        <f t="shared" si="200"/>
        <v>0</v>
      </c>
      <c r="AL250" s="19">
        <f t="shared" si="200"/>
        <v>0</v>
      </c>
      <c r="AM250" s="19">
        <f t="shared" si="200"/>
        <v>0</v>
      </c>
      <c r="AN250" s="19">
        <f t="shared" si="200"/>
        <v>0</v>
      </c>
      <c r="AO250" s="2">
        <f t="shared" si="180"/>
        <v>0.54629629629629628</v>
      </c>
      <c r="AP250" s="2">
        <f t="shared" si="184"/>
        <v>40.925925925925924</v>
      </c>
      <c r="AQ250" s="240">
        <f t="shared" si="181"/>
        <v>0</v>
      </c>
      <c r="AR250">
        <f>[1]!dic_interpolado(D250:AN250,D$83:AN$83,AQ250)</f>
        <v>0.86599999999999999</v>
      </c>
      <c r="AS250" s="2">
        <f t="shared" si="182"/>
        <v>40.925925925925924</v>
      </c>
    </row>
    <row r="251" spans="1:45" x14ac:dyDescent="0.25">
      <c r="A251">
        <f t="shared" si="179"/>
        <v>41.111111111111114</v>
      </c>
      <c r="B251">
        <v>168</v>
      </c>
      <c r="C251" s="20">
        <f t="shared" si="183"/>
        <v>0.55555555555555558</v>
      </c>
      <c r="D251" s="19">
        <f t="shared" si="197"/>
        <v>0</v>
      </c>
      <c r="E251" s="19">
        <f t="shared" si="197"/>
        <v>0</v>
      </c>
      <c r="F251" s="19">
        <f t="shared" si="197"/>
        <v>0</v>
      </c>
      <c r="G251" s="19">
        <f t="shared" si="197"/>
        <v>0</v>
      </c>
      <c r="H251" s="19">
        <f t="shared" si="197"/>
        <v>0</v>
      </c>
      <c r="I251" s="19">
        <f t="shared" si="197"/>
        <v>0</v>
      </c>
      <c r="J251" s="19">
        <f t="shared" si="197"/>
        <v>0</v>
      </c>
      <c r="K251" s="19">
        <f t="shared" si="197"/>
        <v>0</v>
      </c>
      <c r="L251" s="19">
        <f t="shared" si="197"/>
        <v>0</v>
      </c>
      <c r="M251" s="19">
        <f t="shared" si="197"/>
        <v>0</v>
      </c>
      <c r="N251" s="19">
        <f t="shared" si="198"/>
        <v>0</v>
      </c>
      <c r="O251" s="19">
        <f t="shared" si="198"/>
        <v>0</v>
      </c>
      <c r="P251" s="19">
        <f t="shared" si="198"/>
        <v>0</v>
      </c>
      <c r="Q251" s="19">
        <f t="shared" si="198"/>
        <v>0</v>
      </c>
      <c r="R251" s="19">
        <f t="shared" si="198"/>
        <v>0</v>
      </c>
      <c r="S251" s="19">
        <f t="shared" si="198"/>
        <v>0</v>
      </c>
      <c r="T251" s="19">
        <f t="shared" si="198"/>
        <v>0</v>
      </c>
      <c r="U251" s="19">
        <f t="shared" si="198"/>
        <v>0</v>
      </c>
      <c r="V251" s="19">
        <f t="shared" si="198"/>
        <v>0</v>
      </c>
      <c r="W251" s="19">
        <f t="shared" si="198"/>
        <v>0</v>
      </c>
      <c r="X251" s="19">
        <f t="shared" si="199"/>
        <v>0</v>
      </c>
      <c r="Y251" s="19">
        <f t="shared" si="199"/>
        <v>0</v>
      </c>
      <c r="Z251" s="19">
        <f t="shared" si="199"/>
        <v>0</v>
      </c>
      <c r="AA251" s="19">
        <f t="shared" si="199"/>
        <v>0</v>
      </c>
      <c r="AB251" s="19">
        <f t="shared" si="199"/>
        <v>0</v>
      </c>
      <c r="AC251" s="19">
        <f t="shared" si="199"/>
        <v>0</v>
      </c>
      <c r="AD251" s="19">
        <f t="shared" si="199"/>
        <v>0</v>
      </c>
      <c r="AE251" s="19">
        <f t="shared" si="199"/>
        <v>0</v>
      </c>
      <c r="AF251" s="19">
        <f t="shared" si="199"/>
        <v>0</v>
      </c>
      <c r="AG251" s="19">
        <f t="shared" si="199"/>
        <v>0</v>
      </c>
      <c r="AH251" s="19">
        <f t="shared" si="200"/>
        <v>0</v>
      </c>
      <c r="AI251" s="19">
        <f t="shared" si="200"/>
        <v>0</v>
      </c>
      <c r="AJ251" s="19">
        <f t="shared" si="200"/>
        <v>0</v>
      </c>
      <c r="AK251" s="19">
        <f t="shared" si="200"/>
        <v>0</v>
      </c>
      <c r="AL251" s="19">
        <f t="shared" si="200"/>
        <v>0</v>
      </c>
      <c r="AM251" s="19">
        <f t="shared" si="200"/>
        <v>0</v>
      </c>
      <c r="AN251" s="19">
        <f t="shared" si="200"/>
        <v>0</v>
      </c>
      <c r="AO251" s="2">
        <f t="shared" si="180"/>
        <v>0.55555555555555558</v>
      </c>
      <c r="AP251" s="2">
        <f t="shared" si="184"/>
        <v>41.111111111111114</v>
      </c>
      <c r="AQ251" s="240">
        <f t="shared" si="181"/>
        <v>0</v>
      </c>
      <c r="AR251">
        <f>[1]!dic_interpolado(D251:AN251,D$83:AN$83,AQ251)</f>
        <v>0.86599999999999999</v>
      </c>
      <c r="AS251" s="2">
        <f t="shared" si="182"/>
        <v>41.111111111111114</v>
      </c>
    </row>
    <row r="252" spans="1:45" x14ac:dyDescent="0.25">
      <c r="A252">
        <f t="shared" si="179"/>
        <v>41.296296296296298</v>
      </c>
      <c r="B252">
        <v>169</v>
      </c>
      <c r="C252" s="20">
        <f t="shared" si="183"/>
        <v>0.56481481481481488</v>
      </c>
      <c r="D252" s="19">
        <f t="shared" si="197"/>
        <v>0</v>
      </c>
      <c r="E252" s="19">
        <f t="shared" si="197"/>
        <v>0</v>
      </c>
      <c r="F252" s="19">
        <f t="shared" si="197"/>
        <v>0</v>
      </c>
      <c r="G252" s="19">
        <f t="shared" si="197"/>
        <v>0</v>
      </c>
      <c r="H252" s="19">
        <f t="shared" si="197"/>
        <v>0</v>
      </c>
      <c r="I252" s="19">
        <f t="shared" si="197"/>
        <v>0</v>
      </c>
      <c r="J252" s="19">
        <f t="shared" si="197"/>
        <v>0</v>
      </c>
      <c r="K252" s="19">
        <f t="shared" si="197"/>
        <v>0</v>
      </c>
      <c r="L252" s="19">
        <f t="shared" si="197"/>
        <v>0</v>
      </c>
      <c r="M252" s="19">
        <f t="shared" si="197"/>
        <v>0</v>
      </c>
      <c r="N252" s="19">
        <f t="shared" si="198"/>
        <v>0</v>
      </c>
      <c r="O252" s="19">
        <f t="shared" si="198"/>
        <v>0</v>
      </c>
      <c r="P252" s="19">
        <f t="shared" si="198"/>
        <v>0</v>
      </c>
      <c r="Q252" s="19">
        <f t="shared" si="198"/>
        <v>0</v>
      </c>
      <c r="R252" s="19">
        <f t="shared" si="198"/>
        <v>0</v>
      </c>
      <c r="S252" s="19">
        <f t="shared" si="198"/>
        <v>0</v>
      </c>
      <c r="T252" s="19">
        <f t="shared" si="198"/>
        <v>0</v>
      </c>
      <c r="U252" s="19">
        <f t="shared" si="198"/>
        <v>0</v>
      </c>
      <c r="V252" s="19">
        <f t="shared" si="198"/>
        <v>0</v>
      </c>
      <c r="W252" s="19">
        <f t="shared" si="198"/>
        <v>0</v>
      </c>
      <c r="X252" s="19">
        <f t="shared" si="199"/>
        <v>0</v>
      </c>
      <c r="Y252" s="19">
        <f t="shared" si="199"/>
        <v>0</v>
      </c>
      <c r="Z252" s="19">
        <f t="shared" si="199"/>
        <v>0</v>
      </c>
      <c r="AA252" s="19">
        <f t="shared" si="199"/>
        <v>0</v>
      </c>
      <c r="AB252" s="19">
        <f t="shared" si="199"/>
        <v>0</v>
      </c>
      <c r="AC252" s="19">
        <f t="shared" si="199"/>
        <v>0</v>
      </c>
      <c r="AD252" s="19">
        <f t="shared" si="199"/>
        <v>0</v>
      </c>
      <c r="AE252" s="19">
        <f t="shared" si="199"/>
        <v>0</v>
      </c>
      <c r="AF252" s="19">
        <f t="shared" si="199"/>
        <v>0</v>
      </c>
      <c r="AG252" s="19">
        <f t="shared" si="199"/>
        <v>0</v>
      </c>
      <c r="AH252" s="19">
        <f t="shared" si="200"/>
        <v>0</v>
      </c>
      <c r="AI252" s="19">
        <f t="shared" si="200"/>
        <v>0</v>
      </c>
      <c r="AJ252" s="19">
        <f t="shared" si="200"/>
        <v>0</v>
      </c>
      <c r="AK252" s="19">
        <f t="shared" si="200"/>
        <v>0</v>
      </c>
      <c r="AL252" s="19">
        <f t="shared" si="200"/>
        <v>0</v>
      </c>
      <c r="AM252" s="19">
        <f t="shared" si="200"/>
        <v>0</v>
      </c>
      <c r="AN252" s="19">
        <f t="shared" si="200"/>
        <v>0</v>
      </c>
      <c r="AO252" s="2">
        <f t="shared" si="180"/>
        <v>0.56481481481481488</v>
      </c>
      <c r="AP252" s="2">
        <f t="shared" si="184"/>
        <v>41.296296296296298</v>
      </c>
      <c r="AQ252" s="240">
        <f t="shared" si="181"/>
        <v>0</v>
      </c>
      <c r="AR252">
        <f>[1]!dic_interpolado(D252:AN252,D$83:AN$83,AQ252)</f>
        <v>0.86599999999999999</v>
      </c>
      <c r="AS252" s="2">
        <f t="shared" si="182"/>
        <v>41.296296296296298</v>
      </c>
    </row>
    <row r="253" spans="1:45" x14ac:dyDescent="0.25">
      <c r="A253">
        <f t="shared" si="179"/>
        <v>41.481481481481481</v>
      </c>
      <c r="B253">
        <v>170</v>
      </c>
      <c r="C253" s="20">
        <f t="shared" si="183"/>
        <v>0.57407407407407407</v>
      </c>
      <c r="D253" s="19">
        <f t="shared" si="197"/>
        <v>0</v>
      </c>
      <c r="E253" s="19">
        <f t="shared" si="197"/>
        <v>0</v>
      </c>
      <c r="F253" s="19">
        <f t="shared" si="197"/>
        <v>0</v>
      </c>
      <c r="G253" s="19">
        <f t="shared" si="197"/>
        <v>0</v>
      </c>
      <c r="H253" s="19">
        <f t="shared" si="197"/>
        <v>0</v>
      </c>
      <c r="I253" s="19">
        <f t="shared" si="197"/>
        <v>0</v>
      </c>
      <c r="J253" s="19">
        <f t="shared" si="197"/>
        <v>0</v>
      </c>
      <c r="K253" s="19">
        <f t="shared" si="197"/>
        <v>0</v>
      </c>
      <c r="L253" s="19">
        <f t="shared" si="197"/>
        <v>0</v>
      </c>
      <c r="M253" s="19">
        <f t="shared" si="197"/>
        <v>0</v>
      </c>
      <c r="N253" s="19">
        <f t="shared" si="198"/>
        <v>0</v>
      </c>
      <c r="O253" s="19">
        <f t="shared" si="198"/>
        <v>0</v>
      </c>
      <c r="P253" s="19">
        <f t="shared" si="198"/>
        <v>0</v>
      </c>
      <c r="Q253" s="19">
        <f t="shared" si="198"/>
        <v>0</v>
      </c>
      <c r="R253" s="19">
        <f t="shared" si="198"/>
        <v>0</v>
      </c>
      <c r="S253" s="19">
        <f t="shared" si="198"/>
        <v>0</v>
      </c>
      <c r="T253" s="19">
        <f t="shared" si="198"/>
        <v>0</v>
      </c>
      <c r="U253" s="19">
        <f t="shared" si="198"/>
        <v>0</v>
      </c>
      <c r="V253" s="19">
        <f t="shared" si="198"/>
        <v>0</v>
      </c>
      <c r="W253" s="19">
        <f t="shared" si="198"/>
        <v>0</v>
      </c>
      <c r="X253" s="19">
        <f t="shared" si="199"/>
        <v>0</v>
      </c>
      <c r="Y253" s="19">
        <f t="shared" si="199"/>
        <v>0</v>
      </c>
      <c r="Z253" s="19">
        <f t="shared" si="199"/>
        <v>0</v>
      </c>
      <c r="AA253" s="19">
        <f t="shared" si="199"/>
        <v>0</v>
      </c>
      <c r="AB253" s="19">
        <f t="shared" si="199"/>
        <v>0</v>
      </c>
      <c r="AC253" s="19">
        <f t="shared" si="199"/>
        <v>0</v>
      </c>
      <c r="AD253" s="19">
        <f t="shared" si="199"/>
        <v>0</v>
      </c>
      <c r="AE253" s="19">
        <f t="shared" si="199"/>
        <v>0</v>
      </c>
      <c r="AF253" s="19">
        <f t="shared" si="199"/>
        <v>0</v>
      </c>
      <c r="AG253" s="19">
        <f t="shared" si="199"/>
        <v>0</v>
      </c>
      <c r="AH253" s="19">
        <f t="shared" si="200"/>
        <v>0</v>
      </c>
      <c r="AI253" s="19">
        <f t="shared" si="200"/>
        <v>0</v>
      </c>
      <c r="AJ253" s="19">
        <f t="shared" si="200"/>
        <v>0</v>
      </c>
      <c r="AK253" s="19">
        <f t="shared" si="200"/>
        <v>0</v>
      </c>
      <c r="AL253" s="19">
        <f t="shared" si="200"/>
        <v>0</v>
      </c>
      <c r="AM253" s="19">
        <f t="shared" si="200"/>
        <v>0</v>
      </c>
      <c r="AN253" s="19">
        <f t="shared" si="200"/>
        <v>0</v>
      </c>
      <c r="AO253" s="2">
        <f t="shared" si="180"/>
        <v>0.57407407407407407</v>
      </c>
      <c r="AP253" s="2">
        <f t="shared" si="184"/>
        <v>41.481481481481481</v>
      </c>
      <c r="AQ253" s="240">
        <f t="shared" si="181"/>
        <v>0</v>
      </c>
      <c r="AR253">
        <f>[1]!dic_interpolado(D253:AN253,D$83:AN$83,AQ253)</f>
        <v>0.86599999999999999</v>
      </c>
      <c r="AS253" s="2">
        <f t="shared" si="182"/>
        <v>41.481481481481481</v>
      </c>
    </row>
    <row r="254" spans="1:45" x14ac:dyDescent="0.25">
      <c r="A254">
        <f t="shared" si="179"/>
        <v>41.666666666666671</v>
      </c>
      <c r="B254">
        <v>171</v>
      </c>
      <c r="C254" s="20">
        <f t="shared" si="183"/>
        <v>0.58333333333333337</v>
      </c>
      <c r="D254" s="19">
        <f t="shared" ref="D254:M263" si="201">$H$74+$C254*$G$74+$F$74*D$83+$E$74*D$83*$C254+$C254^2*$D$74+$C$74*D$83^2</f>
        <v>0</v>
      </c>
      <c r="E254" s="19">
        <f t="shared" si="201"/>
        <v>0</v>
      </c>
      <c r="F254" s="19">
        <f t="shared" si="201"/>
        <v>0</v>
      </c>
      <c r="G254" s="19">
        <f t="shared" si="201"/>
        <v>0</v>
      </c>
      <c r="H254" s="19">
        <f t="shared" si="201"/>
        <v>0</v>
      </c>
      <c r="I254" s="19">
        <f t="shared" si="201"/>
        <v>0</v>
      </c>
      <c r="J254" s="19">
        <f t="shared" si="201"/>
        <v>0</v>
      </c>
      <c r="K254" s="19">
        <f t="shared" si="201"/>
        <v>0</v>
      </c>
      <c r="L254" s="19">
        <f t="shared" si="201"/>
        <v>0</v>
      </c>
      <c r="M254" s="19">
        <f t="shared" si="201"/>
        <v>0</v>
      </c>
      <c r="N254" s="19">
        <f t="shared" ref="N254:W263" si="202">$H$74+$C254*$G$74+$F$74*N$83+$E$74*N$83*$C254+$C254^2*$D$74+$C$74*N$83^2</f>
        <v>0</v>
      </c>
      <c r="O254" s="19">
        <f t="shared" si="202"/>
        <v>0</v>
      </c>
      <c r="P254" s="19">
        <f t="shared" si="202"/>
        <v>0</v>
      </c>
      <c r="Q254" s="19">
        <f t="shared" si="202"/>
        <v>0</v>
      </c>
      <c r="R254" s="19">
        <f t="shared" si="202"/>
        <v>0</v>
      </c>
      <c r="S254" s="19">
        <f t="shared" si="202"/>
        <v>0</v>
      </c>
      <c r="T254" s="19">
        <f t="shared" si="202"/>
        <v>0</v>
      </c>
      <c r="U254" s="19">
        <f t="shared" si="202"/>
        <v>0</v>
      </c>
      <c r="V254" s="19">
        <f t="shared" si="202"/>
        <v>0</v>
      </c>
      <c r="W254" s="19">
        <f t="shared" si="202"/>
        <v>0</v>
      </c>
      <c r="X254" s="19">
        <f t="shared" ref="X254:AG263" si="203">$H$74+$C254*$G$74+$F$74*X$83+$E$74*X$83*$C254+$C254^2*$D$74+$C$74*X$83^2</f>
        <v>0</v>
      </c>
      <c r="Y254" s="19">
        <f t="shared" si="203"/>
        <v>0</v>
      </c>
      <c r="Z254" s="19">
        <f t="shared" si="203"/>
        <v>0</v>
      </c>
      <c r="AA254" s="19">
        <f t="shared" si="203"/>
        <v>0</v>
      </c>
      <c r="AB254" s="19">
        <f t="shared" si="203"/>
        <v>0</v>
      </c>
      <c r="AC254" s="19">
        <f t="shared" si="203"/>
        <v>0</v>
      </c>
      <c r="AD254" s="19">
        <f t="shared" si="203"/>
        <v>0</v>
      </c>
      <c r="AE254" s="19">
        <f t="shared" si="203"/>
        <v>0</v>
      </c>
      <c r="AF254" s="19">
        <f t="shared" si="203"/>
        <v>0</v>
      </c>
      <c r="AG254" s="19">
        <f t="shared" si="203"/>
        <v>0</v>
      </c>
      <c r="AH254" s="19">
        <f t="shared" ref="AH254:AN263" si="204">$H$74+$C254*$G$74+$F$74*AH$83+$E$74*AH$83*$C254+$C254^2*$D$74+$C$74*AH$83^2</f>
        <v>0</v>
      </c>
      <c r="AI254" s="19">
        <f t="shared" si="204"/>
        <v>0</v>
      </c>
      <c r="AJ254" s="19">
        <f t="shared" si="204"/>
        <v>0</v>
      </c>
      <c r="AK254" s="19">
        <f t="shared" si="204"/>
        <v>0</v>
      </c>
      <c r="AL254" s="19">
        <f t="shared" si="204"/>
        <v>0</v>
      </c>
      <c r="AM254" s="19">
        <f t="shared" si="204"/>
        <v>0</v>
      </c>
      <c r="AN254" s="19">
        <f t="shared" si="204"/>
        <v>0</v>
      </c>
      <c r="AO254" s="2">
        <f t="shared" si="180"/>
        <v>0.58333333333333337</v>
      </c>
      <c r="AP254" s="2">
        <f t="shared" si="184"/>
        <v>41.666666666666671</v>
      </c>
      <c r="AQ254" s="240">
        <f t="shared" si="181"/>
        <v>0</v>
      </c>
      <c r="AR254">
        <f>[1]!dic_interpolado(D254:AN254,D$83:AN$83,AQ254)</f>
        <v>0.86599999999999999</v>
      </c>
      <c r="AS254" s="2">
        <f t="shared" si="182"/>
        <v>41.666666666666671</v>
      </c>
    </row>
    <row r="255" spans="1:45" x14ac:dyDescent="0.25">
      <c r="A255">
        <f t="shared" si="179"/>
        <v>41.851851851851848</v>
      </c>
      <c r="B255">
        <v>172</v>
      </c>
      <c r="C255" s="20">
        <f t="shared" si="183"/>
        <v>0.59259259259259256</v>
      </c>
      <c r="D255" s="19">
        <f t="shared" si="201"/>
        <v>0</v>
      </c>
      <c r="E255" s="19">
        <f t="shared" si="201"/>
        <v>0</v>
      </c>
      <c r="F255" s="19">
        <f t="shared" si="201"/>
        <v>0</v>
      </c>
      <c r="G255" s="19">
        <f t="shared" si="201"/>
        <v>0</v>
      </c>
      <c r="H255" s="19">
        <f t="shared" si="201"/>
        <v>0</v>
      </c>
      <c r="I255" s="19">
        <f t="shared" si="201"/>
        <v>0</v>
      </c>
      <c r="J255" s="19">
        <f t="shared" si="201"/>
        <v>0</v>
      </c>
      <c r="K255" s="19">
        <f t="shared" si="201"/>
        <v>0</v>
      </c>
      <c r="L255" s="19">
        <f t="shared" si="201"/>
        <v>0</v>
      </c>
      <c r="M255" s="19">
        <f t="shared" si="201"/>
        <v>0</v>
      </c>
      <c r="N255" s="19">
        <f t="shared" si="202"/>
        <v>0</v>
      </c>
      <c r="O255" s="19">
        <f t="shared" si="202"/>
        <v>0</v>
      </c>
      <c r="P255" s="19">
        <f t="shared" si="202"/>
        <v>0</v>
      </c>
      <c r="Q255" s="19">
        <f t="shared" si="202"/>
        <v>0</v>
      </c>
      <c r="R255" s="19">
        <f t="shared" si="202"/>
        <v>0</v>
      </c>
      <c r="S255" s="19">
        <f t="shared" si="202"/>
        <v>0</v>
      </c>
      <c r="T255" s="19">
        <f t="shared" si="202"/>
        <v>0</v>
      </c>
      <c r="U255" s="19">
        <f t="shared" si="202"/>
        <v>0</v>
      </c>
      <c r="V255" s="19">
        <f t="shared" si="202"/>
        <v>0</v>
      </c>
      <c r="W255" s="19">
        <f t="shared" si="202"/>
        <v>0</v>
      </c>
      <c r="X255" s="19">
        <f t="shared" si="203"/>
        <v>0</v>
      </c>
      <c r="Y255" s="19">
        <f t="shared" si="203"/>
        <v>0</v>
      </c>
      <c r="Z255" s="19">
        <f t="shared" si="203"/>
        <v>0</v>
      </c>
      <c r="AA255" s="19">
        <f t="shared" si="203"/>
        <v>0</v>
      </c>
      <c r="AB255" s="19">
        <f t="shared" si="203"/>
        <v>0</v>
      </c>
      <c r="AC255" s="19">
        <f t="shared" si="203"/>
        <v>0</v>
      </c>
      <c r="AD255" s="19">
        <f t="shared" si="203"/>
        <v>0</v>
      </c>
      <c r="AE255" s="19">
        <f t="shared" si="203"/>
        <v>0</v>
      </c>
      <c r="AF255" s="19">
        <f t="shared" si="203"/>
        <v>0</v>
      </c>
      <c r="AG255" s="19">
        <f t="shared" si="203"/>
        <v>0</v>
      </c>
      <c r="AH255" s="19">
        <f t="shared" si="204"/>
        <v>0</v>
      </c>
      <c r="AI255" s="19">
        <f t="shared" si="204"/>
        <v>0</v>
      </c>
      <c r="AJ255" s="19">
        <f t="shared" si="204"/>
        <v>0</v>
      </c>
      <c r="AK255" s="19">
        <f t="shared" si="204"/>
        <v>0</v>
      </c>
      <c r="AL255" s="19">
        <f t="shared" si="204"/>
        <v>0</v>
      </c>
      <c r="AM255" s="19">
        <f t="shared" si="204"/>
        <v>0</v>
      </c>
      <c r="AN255" s="19">
        <f t="shared" si="204"/>
        <v>0</v>
      </c>
      <c r="AO255" s="2">
        <f t="shared" si="180"/>
        <v>0.59259259259259256</v>
      </c>
      <c r="AP255" s="2">
        <f t="shared" si="184"/>
        <v>41.851851851851848</v>
      </c>
      <c r="AQ255" s="240">
        <f t="shared" si="181"/>
        <v>0</v>
      </c>
      <c r="AR255">
        <f>[1]!dic_interpolado(D255:AN255,D$83:AN$83,AQ255)</f>
        <v>0.86599999999999999</v>
      </c>
      <c r="AS255" s="2">
        <f t="shared" si="182"/>
        <v>41.851851851851848</v>
      </c>
    </row>
    <row r="256" spans="1:45" x14ac:dyDescent="0.25">
      <c r="A256">
        <f t="shared" si="179"/>
        <v>42.037037037037038</v>
      </c>
      <c r="B256">
        <v>173</v>
      </c>
      <c r="C256" s="20">
        <f t="shared" si="183"/>
        <v>0.60185185185185186</v>
      </c>
      <c r="D256" s="19">
        <f t="shared" si="201"/>
        <v>0</v>
      </c>
      <c r="E256" s="19">
        <f t="shared" si="201"/>
        <v>0</v>
      </c>
      <c r="F256" s="19">
        <f t="shared" si="201"/>
        <v>0</v>
      </c>
      <c r="G256" s="19">
        <f t="shared" si="201"/>
        <v>0</v>
      </c>
      <c r="H256" s="19">
        <f t="shared" si="201"/>
        <v>0</v>
      </c>
      <c r="I256" s="19">
        <f t="shared" si="201"/>
        <v>0</v>
      </c>
      <c r="J256" s="19">
        <f t="shared" si="201"/>
        <v>0</v>
      </c>
      <c r="K256" s="19">
        <f t="shared" si="201"/>
        <v>0</v>
      </c>
      <c r="L256" s="19">
        <f t="shared" si="201"/>
        <v>0</v>
      </c>
      <c r="M256" s="19">
        <f t="shared" si="201"/>
        <v>0</v>
      </c>
      <c r="N256" s="19">
        <f t="shared" si="202"/>
        <v>0</v>
      </c>
      <c r="O256" s="19">
        <f t="shared" si="202"/>
        <v>0</v>
      </c>
      <c r="P256" s="19">
        <f t="shared" si="202"/>
        <v>0</v>
      </c>
      <c r="Q256" s="19">
        <f t="shared" si="202"/>
        <v>0</v>
      </c>
      <c r="R256" s="19">
        <f t="shared" si="202"/>
        <v>0</v>
      </c>
      <c r="S256" s="19">
        <f t="shared" si="202"/>
        <v>0</v>
      </c>
      <c r="T256" s="19">
        <f t="shared" si="202"/>
        <v>0</v>
      </c>
      <c r="U256" s="19">
        <f t="shared" si="202"/>
        <v>0</v>
      </c>
      <c r="V256" s="19">
        <f t="shared" si="202"/>
        <v>0</v>
      </c>
      <c r="W256" s="19">
        <f t="shared" si="202"/>
        <v>0</v>
      </c>
      <c r="X256" s="19">
        <f t="shared" si="203"/>
        <v>0</v>
      </c>
      <c r="Y256" s="19">
        <f t="shared" si="203"/>
        <v>0</v>
      </c>
      <c r="Z256" s="19">
        <f t="shared" si="203"/>
        <v>0</v>
      </c>
      <c r="AA256" s="19">
        <f t="shared" si="203"/>
        <v>0</v>
      </c>
      <c r="AB256" s="19">
        <f t="shared" si="203"/>
        <v>0</v>
      </c>
      <c r="AC256" s="19">
        <f t="shared" si="203"/>
        <v>0</v>
      </c>
      <c r="AD256" s="19">
        <f t="shared" si="203"/>
        <v>0</v>
      </c>
      <c r="AE256" s="19">
        <f t="shared" si="203"/>
        <v>0</v>
      </c>
      <c r="AF256" s="19">
        <f t="shared" si="203"/>
        <v>0</v>
      </c>
      <c r="AG256" s="19">
        <f t="shared" si="203"/>
        <v>0</v>
      </c>
      <c r="AH256" s="19">
        <f t="shared" si="204"/>
        <v>0</v>
      </c>
      <c r="AI256" s="19">
        <f t="shared" si="204"/>
        <v>0</v>
      </c>
      <c r="AJ256" s="19">
        <f t="shared" si="204"/>
        <v>0</v>
      </c>
      <c r="AK256" s="19">
        <f t="shared" si="204"/>
        <v>0</v>
      </c>
      <c r="AL256" s="19">
        <f t="shared" si="204"/>
        <v>0</v>
      </c>
      <c r="AM256" s="19">
        <f t="shared" si="204"/>
        <v>0</v>
      </c>
      <c r="AN256" s="19">
        <f t="shared" si="204"/>
        <v>0</v>
      </c>
      <c r="AO256" s="2">
        <f t="shared" si="180"/>
        <v>0.60185185185185186</v>
      </c>
      <c r="AP256" s="2">
        <f t="shared" si="184"/>
        <v>42.037037037037038</v>
      </c>
      <c r="AQ256" s="240">
        <f t="shared" si="181"/>
        <v>0</v>
      </c>
      <c r="AR256">
        <f>[1]!dic_interpolado(D256:AN256,D$83:AN$83,AQ256)</f>
        <v>0.86599999999999999</v>
      </c>
      <c r="AS256" s="2">
        <f t="shared" si="182"/>
        <v>42.037037037037038</v>
      </c>
    </row>
    <row r="257" spans="1:45" x14ac:dyDescent="0.25">
      <c r="A257">
        <f t="shared" si="179"/>
        <v>42.222222222222221</v>
      </c>
      <c r="B257">
        <v>174</v>
      </c>
      <c r="C257" s="20">
        <f t="shared" si="183"/>
        <v>0.61111111111111116</v>
      </c>
      <c r="D257" s="19">
        <f t="shared" si="201"/>
        <v>0</v>
      </c>
      <c r="E257" s="19">
        <f t="shared" si="201"/>
        <v>0</v>
      </c>
      <c r="F257" s="19">
        <f t="shared" si="201"/>
        <v>0</v>
      </c>
      <c r="G257" s="19">
        <f t="shared" si="201"/>
        <v>0</v>
      </c>
      <c r="H257" s="19">
        <f t="shared" si="201"/>
        <v>0</v>
      </c>
      <c r="I257" s="19">
        <f t="shared" si="201"/>
        <v>0</v>
      </c>
      <c r="J257" s="19">
        <f t="shared" si="201"/>
        <v>0</v>
      </c>
      <c r="K257" s="19">
        <f t="shared" si="201"/>
        <v>0</v>
      </c>
      <c r="L257" s="19">
        <f t="shared" si="201"/>
        <v>0</v>
      </c>
      <c r="M257" s="19">
        <f t="shared" si="201"/>
        <v>0</v>
      </c>
      <c r="N257" s="19">
        <f t="shared" si="202"/>
        <v>0</v>
      </c>
      <c r="O257" s="19">
        <f t="shared" si="202"/>
        <v>0</v>
      </c>
      <c r="P257" s="19">
        <f t="shared" si="202"/>
        <v>0</v>
      </c>
      <c r="Q257" s="19">
        <f t="shared" si="202"/>
        <v>0</v>
      </c>
      <c r="R257" s="19">
        <f t="shared" si="202"/>
        <v>0</v>
      </c>
      <c r="S257" s="19">
        <f t="shared" si="202"/>
        <v>0</v>
      </c>
      <c r="T257" s="19">
        <f t="shared" si="202"/>
        <v>0</v>
      </c>
      <c r="U257" s="19">
        <f t="shared" si="202"/>
        <v>0</v>
      </c>
      <c r="V257" s="19">
        <f t="shared" si="202"/>
        <v>0</v>
      </c>
      <c r="W257" s="19">
        <f t="shared" si="202"/>
        <v>0</v>
      </c>
      <c r="X257" s="19">
        <f t="shared" si="203"/>
        <v>0</v>
      </c>
      <c r="Y257" s="19">
        <f t="shared" si="203"/>
        <v>0</v>
      </c>
      <c r="Z257" s="19">
        <f t="shared" si="203"/>
        <v>0</v>
      </c>
      <c r="AA257" s="19">
        <f t="shared" si="203"/>
        <v>0</v>
      </c>
      <c r="AB257" s="19">
        <f t="shared" si="203"/>
        <v>0</v>
      </c>
      <c r="AC257" s="19">
        <f t="shared" si="203"/>
        <v>0</v>
      </c>
      <c r="AD257" s="19">
        <f t="shared" si="203"/>
        <v>0</v>
      </c>
      <c r="AE257" s="19">
        <f t="shared" si="203"/>
        <v>0</v>
      </c>
      <c r="AF257" s="19">
        <f t="shared" si="203"/>
        <v>0</v>
      </c>
      <c r="AG257" s="19">
        <f t="shared" si="203"/>
        <v>0</v>
      </c>
      <c r="AH257" s="19">
        <f t="shared" si="204"/>
        <v>0</v>
      </c>
      <c r="AI257" s="19">
        <f t="shared" si="204"/>
        <v>0</v>
      </c>
      <c r="AJ257" s="19">
        <f t="shared" si="204"/>
        <v>0</v>
      </c>
      <c r="AK257" s="19">
        <f t="shared" si="204"/>
        <v>0</v>
      </c>
      <c r="AL257" s="19">
        <f t="shared" si="204"/>
        <v>0</v>
      </c>
      <c r="AM257" s="19">
        <f t="shared" si="204"/>
        <v>0</v>
      </c>
      <c r="AN257" s="19">
        <f t="shared" si="204"/>
        <v>0</v>
      </c>
      <c r="AO257" s="2">
        <f t="shared" si="180"/>
        <v>0.61111111111111116</v>
      </c>
      <c r="AP257" s="2">
        <f t="shared" si="184"/>
        <v>42.222222222222221</v>
      </c>
      <c r="AQ257" s="240">
        <f t="shared" si="181"/>
        <v>0</v>
      </c>
      <c r="AR257">
        <f>[1]!dic_interpolado(D257:AN257,D$83:AN$83,AQ257)</f>
        <v>0.86599999999999999</v>
      </c>
      <c r="AS257" s="2">
        <f t="shared" si="182"/>
        <v>42.222222222222221</v>
      </c>
    </row>
    <row r="258" spans="1:45" x14ac:dyDescent="0.25">
      <c r="A258">
        <f t="shared" si="179"/>
        <v>42.407407407407405</v>
      </c>
      <c r="B258">
        <v>175</v>
      </c>
      <c r="C258" s="20">
        <f t="shared" si="183"/>
        <v>0.62037037037037046</v>
      </c>
      <c r="D258" s="19">
        <f t="shared" si="201"/>
        <v>0</v>
      </c>
      <c r="E258" s="19">
        <f t="shared" si="201"/>
        <v>0</v>
      </c>
      <c r="F258" s="19">
        <f t="shared" si="201"/>
        <v>0</v>
      </c>
      <c r="G258" s="19">
        <f t="shared" si="201"/>
        <v>0</v>
      </c>
      <c r="H258" s="19">
        <f t="shared" si="201"/>
        <v>0</v>
      </c>
      <c r="I258" s="19">
        <f t="shared" si="201"/>
        <v>0</v>
      </c>
      <c r="J258" s="19">
        <f t="shared" si="201"/>
        <v>0</v>
      </c>
      <c r="K258" s="19">
        <f t="shared" si="201"/>
        <v>0</v>
      </c>
      <c r="L258" s="19">
        <f t="shared" si="201"/>
        <v>0</v>
      </c>
      <c r="M258" s="19">
        <f t="shared" si="201"/>
        <v>0</v>
      </c>
      <c r="N258" s="19">
        <f t="shared" si="202"/>
        <v>0</v>
      </c>
      <c r="O258" s="19">
        <f t="shared" si="202"/>
        <v>0</v>
      </c>
      <c r="P258" s="19">
        <f t="shared" si="202"/>
        <v>0</v>
      </c>
      <c r="Q258" s="19">
        <f t="shared" si="202"/>
        <v>0</v>
      </c>
      <c r="R258" s="19">
        <f t="shared" si="202"/>
        <v>0</v>
      </c>
      <c r="S258" s="19">
        <f t="shared" si="202"/>
        <v>0</v>
      </c>
      <c r="T258" s="19">
        <f t="shared" si="202"/>
        <v>0</v>
      </c>
      <c r="U258" s="19">
        <f t="shared" si="202"/>
        <v>0</v>
      </c>
      <c r="V258" s="19">
        <f t="shared" si="202"/>
        <v>0</v>
      </c>
      <c r="W258" s="19">
        <f t="shared" si="202"/>
        <v>0</v>
      </c>
      <c r="X258" s="19">
        <f t="shared" si="203"/>
        <v>0</v>
      </c>
      <c r="Y258" s="19">
        <f t="shared" si="203"/>
        <v>0</v>
      </c>
      <c r="Z258" s="19">
        <f t="shared" si="203"/>
        <v>0</v>
      </c>
      <c r="AA258" s="19">
        <f t="shared" si="203"/>
        <v>0</v>
      </c>
      <c r="AB258" s="19">
        <f t="shared" si="203"/>
        <v>0</v>
      </c>
      <c r="AC258" s="19">
        <f t="shared" si="203"/>
        <v>0</v>
      </c>
      <c r="AD258" s="19">
        <f t="shared" si="203"/>
        <v>0</v>
      </c>
      <c r="AE258" s="19">
        <f t="shared" si="203"/>
        <v>0</v>
      </c>
      <c r="AF258" s="19">
        <f t="shared" si="203"/>
        <v>0</v>
      </c>
      <c r="AG258" s="19">
        <f t="shared" si="203"/>
        <v>0</v>
      </c>
      <c r="AH258" s="19">
        <f t="shared" si="204"/>
        <v>0</v>
      </c>
      <c r="AI258" s="19">
        <f t="shared" si="204"/>
        <v>0</v>
      </c>
      <c r="AJ258" s="19">
        <f t="shared" si="204"/>
        <v>0</v>
      </c>
      <c r="AK258" s="19">
        <f t="shared" si="204"/>
        <v>0</v>
      </c>
      <c r="AL258" s="19">
        <f t="shared" si="204"/>
        <v>0</v>
      </c>
      <c r="AM258" s="19">
        <f t="shared" si="204"/>
        <v>0</v>
      </c>
      <c r="AN258" s="19">
        <f t="shared" si="204"/>
        <v>0</v>
      </c>
      <c r="AO258" s="2">
        <f t="shared" si="180"/>
        <v>0.62037037037037046</v>
      </c>
      <c r="AP258" s="2">
        <f t="shared" si="184"/>
        <v>42.407407407407405</v>
      </c>
      <c r="AQ258" s="240">
        <f t="shared" si="181"/>
        <v>0</v>
      </c>
      <c r="AR258">
        <f>[1]!dic_interpolado(D258:AN258,D$83:AN$83,AQ258)</f>
        <v>0.86599999999999999</v>
      </c>
      <c r="AS258" s="2">
        <f t="shared" si="182"/>
        <v>42.407407407407405</v>
      </c>
    </row>
    <row r="259" spans="1:45" x14ac:dyDescent="0.25">
      <c r="A259">
        <f t="shared" si="179"/>
        <v>42.592592592592595</v>
      </c>
      <c r="B259">
        <v>176</v>
      </c>
      <c r="C259" s="20">
        <f t="shared" si="183"/>
        <v>0.62962962962962965</v>
      </c>
      <c r="D259" s="19">
        <f t="shared" si="201"/>
        <v>0</v>
      </c>
      <c r="E259" s="19">
        <f t="shared" si="201"/>
        <v>0</v>
      </c>
      <c r="F259" s="19">
        <f t="shared" si="201"/>
        <v>0</v>
      </c>
      <c r="G259" s="19">
        <f t="shared" si="201"/>
        <v>0</v>
      </c>
      <c r="H259" s="19">
        <f t="shared" si="201"/>
        <v>0</v>
      </c>
      <c r="I259" s="19">
        <f t="shared" si="201"/>
        <v>0</v>
      </c>
      <c r="J259" s="19">
        <f t="shared" si="201"/>
        <v>0</v>
      </c>
      <c r="K259" s="19">
        <f t="shared" si="201"/>
        <v>0</v>
      </c>
      <c r="L259" s="19">
        <f t="shared" si="201"/>
        <v>0</v>
      </c>
      <c r="M259" s="19">
        <f t="shared" si="201"/>
        <v>0</v>
      </c>
      <c r="N259" s="19">
        <f t="shared" si="202"/>
        <v>0</v>
      </c>
      <c r="O259" s="19">
        <f t="shared" si="202"/>
        <v>0</v>
      </c>
      <c r="P259" s="19">
        <f t="shared" si="202"/>
        <v>0</v>
      </c>
      <c r="Q259" s="19">
        <f t="shared" si="202"/>
        <v>0</v>
      </c>
      <c r="R259" s="19">
        <f t="shared" si="202"/>
        <v>0</v>
      </c>
      <c r="S259" s="19">
        <f t="shared" si="202"/>
        <v>0</v>
      </c>
      <c r="T259" s="19">
        <f t="shared" si="202"/>
        <v>0</v>
      </c>
      <c r="U259" s="19">
        <f t="shared" si="202"/>
        <v>0</v>
      </c>
      <c r="V259" s="19">
        <f t="shared" si="202"/>
        <v>0</v>
      </c>
      <c r="W259" s="19">
        <f t="shared" si="202"/>
        <v>0</v>
      </c>
      <c r="X259" s="19">
        <f t="shared" si="203"/>
        <v>0</v>
      </c>
      <c r="Y259" s="19">
        <f t="shared" si="203"/>
        <v>0</v>
      </c>
      <c r="Z259" s="19">
        <f t="shared" si="203"/>
        <v>0</v>
      </c>
      <c r="AA259" s="19">
        <f t="shared" si="203"/>
        <v>0</v>
      </c>
      <c r="AB259" s="19">
        <f t="shared" si="203"/>
        <v>0</v>
      </c>
      <c r="AC259" s="19">
        <f t="shared" si="203"/>
        <v>0</v>
      </c>
      <c r="AD259" s="19">
        <f t="shared" si="203"/>
        <v>0</v>
      </c>
      <c r="AE259" s="19">
        <f t="shared" si="203"/>
        <v>0</v>
      </c>
      <c r="AF259" s="19">
        <f t="shared" si="203"/>
        <v>0</v>
      </c>
      <c r="AG259" s="19">
        <f t="shared" si="203"/>
        <v>0</v>
      </c>
      <c r="AH259" s="19">
        <f t="shared" si="204"/>
        <v>0</v>
      </c>
      <c r="AI259" s="19">
        <f t="shared" si="204"/>
        <v>0</v>
      </c>
      <c r="AJ259" s="19">
        <f t="shared" si="204"/>
        <v>0</v>
      </c>
      <c r="AK259" s="19">
        <f t="shared" si="204"/>
        <v>0</v>
      </c>
      <c r="AL259" s="19">
        <f t="shared" si="204"/>
        <v>0</v>
      </c>
      <c r="AM259" s="19">
        <f t="shared" si="204"/>
        <v>0</v>
      </c>
      <c r="AN259" s="19">
        <f t="shared" si="204"/>
        <v>0</v>
      </c>
      <c r="AO259" s="2">
        <f t="shared" si="180"/>
        <v>0.62962962962962965</v>
      </c>
      <c r="AP259" s="2">
        <f t="shared" si="184"/>
        <v>42.592592592592595</v>
      </c>
      <c r="AQ259" s="240">
        <f t="shared" si="181"/>
        <v>0</v>
      </c>
      <c r="AR259">
        <f>[1]!dic_interpolado(D259:AN259,D$83:AN$83,AQ259)</f>
        <v>0.86599999999999999</v>
      </c>
      <c r="AS259" s="2">
        <f t="shared" si="182"/>
        <v>42.592592592592595</v>
      </c>
    </row>
    <row r="260" spans="1:45" x14ac:dyDescent="0.25">
      <c r="A260">
        <f t="shared" si="179"/>
        <v>42.777777777777779</v>
      </c>
      <c r="B260">
        <v>177</v>
      </c>
      <c r="C260" s="20">
        <f t="shared" si="183"/>
        <v>0.63888888888888884</v>
      </c>
      <c r="D260" s="19">
        <f t="shared" si="201"/>
        <v>0</v>
      </c>
      <c r="E260" s="19">
        <f t="shared" si="201"/>
        <v>0</v>
      </c>
      <c r="F260" s="19">
        <f t="shared" si="201"/>
        <v>0</v>
      </c>
      <c r="G260" s="19">
        <f t="shared" si="201"/>
        <v>0</v>
      </c>
      <c r="H260" s="19">
        <f t="shared" si="201"/>
        <v>0</v>
      </c>
      <c r="I260" s="19">
        <f t="shared" si="201"/>
        <v>0</v>
      </c>
      <c r="J260" s="19">
        <f t="shared" si="201"/>
        <v>0</v>
      </c>
      <c r="K260" s="19">
        <f t="shared" si="201"/>
        <v>0</v>
      </c>
      <c r="L260" s="19">
        <f t="shared" si="201"/>
        <v>0</v>
      </c>
      <c r="M260" s="19">
        <f t="shared" si="201"/>
        <v>0</v>
      </c>
      <c r="N260" s="19">
        <f t="shared" si="202"/>
        <v>0</v>
      </c>
      <c r="O260" s="19">
        <f t="shared" si="202"/>
        <v>0</v>
      </c>
      <c r="P260" s="19">
        <f t="shared" si="202"/>
        <v>0</v>
      </c>
      <c r="Q260" s="19">
        <f t="shared" si="202"/>
        <v>0</v>
      </c>
      <c r="R260" s="19">
        <f t="shared" si="202"/>
        <v>0</v>
      </c>
      <c r="S260" s="19">
        <f t="shared" si="202"/>
        <v>0</v>
      </c>
      <c r="T260" s="19">
        <f t="shared" si="202"/>
        <v>0</v>
      </c>
      <c r="U260" s="19">
        <f t="shared" si="202"/>
        <v>0</v>
      </c>
      <c r="V260" s="19">
        <f t="shared" si="202"/>
        <v>0</v>
      </c>
      <c r="W260" s="19">
        <f t="shared" si="202"/>
        <v>0</v>
      </c>
      <c r="X260" s="19">
        <f t="shared" si="203"/>
        <v>0</v>
      </c>
      <c r="Y260" s="19">
        <f t="shared" si="203"/>
        <v>0</v>
      </c>
      <c r="Z260" s="19">
        <f t="shared" si="203"/>
        <v>0</v>
      </c>
      <c r="AA260" s="19">
        <f t="shared" si="203"/>
        <v>0</v>
      </c>
      <c r="AB260" s="19">
        <f t="shared" si="203"/>
        <v>0</v>
      </c>
      <c r="AC260" s="19">
        <f t="shared" si="203"/>
        <v>0</v>
      </c>
      <c r="AD260" s="19">
        <f t="shared" si="203"/>
        <v>0</v>
      </c>
      <c r="AE260" s="19">
        <f t="shared" si="203"/>
        <v>0</v>
      </c>
      <c r="AF260" s="19">
        <f t="shared" si="203"/>
        <v>0</v>
      </c>
      <c r="AG260" s="19">
        <f t="shared" si="203"/>
        <v>0</v>
      </c>
      <c r="AH260" s="19">
        <f t="shared" si="204"/>
        <v>0</v>
      </c>
      <c r="AI260" s="19">
        <f t="shared" si="204"/>
        <v>0</v>
      </c>
      <c r="AJ260" s="19">
        <f t="shared" si="204"/>
        <v>0</v>
      </c>
      <c r="AK260" s="19">
        <f t="shared" si="204"/>
        <v>0</v>
      </c>
      <c r="AL260" s="19">
        <f t="shared" si="204"/>
        <v>0</v>
      </c>
      <c r="AM260" s="19">
        <f t="shared" si="204"/>
        <v>0</v>
      </c>
      <c r="AN260" s="19">
        <f t="shared" si="204"/>
        <v>0</v>
      </c>
      <c r="AO260" s="2">
        <f t="shared" si="180"/>
        <v>0.63888888888888884</v>
      </c>
      <c r="AP260" s="2">
        <f t="shared" si="184"/>
        <v>42.777777777777779</v>
      </c>
      <c r="AQ260" s="240">
        <f t="shared" si="181"/>
        <v>0</v>
      </c>
      <c r="AR260">
        <f>[1]!dic_interpolado(D260:AN260,D$83:AN$83,AQ260)</f>
        <v>0.86599999999999999</v>
      </c>
      <c r="AS260" s="2">
        <f t="shared" si="182"/>
        <v>42.777777777777779</v>
      </c>
    </row>
    <row r="261" spans="1:45" x14ac:dyDescent="0.25">
      <c r="A261">
        <f t="shared" si="179"/>
        <v>42.962962962962962</v>
      </c>
      <c r="B261">
        <v>178</v>
      </c>
      <c r="C261" s="20">
        <f t="shared" si="183"/>
        <v>0.64814814814814814</v>
      </c>
      <c r="D261" s="19">
        <f t="shared" si="201"/>
        <v>0</v>
      </c>
      <c r="E261" s="19">
        <f t="shared" si="201"/>
        <v>0</v>
      </c>
      <c r="F261" s="19">
        <f t="shared" si="201"/>
        <v>0</v>
      </c>
      <c r="G261" s="19">
        <f t="shared" si="201"/>
        <v>0</v>
      </c>
      <c r="H261" s="19">
        <f t="shared" si="201"/>
        <v>0</v>
      </c>
      <c r="I261" s="19">
        <f t="shared" si="201"/>
        <v>0</v>
      </c>
      <c r="J261" s="19">
        <f t="shared" si="201"/>
        <v>0</v>
      </c>
      <c r="K261" s="19">
        <f t="shared" si="201"/>
        <v>0</v>
      </c>
      <c r="L261" s="19">
        <f t="shared" si="201"/>
        <v>0</v>
      </c>
      <c r="M261" s="19">
        <f t="shared" si="201"/>
        <v>0</v>
      </c>
      <c r="N261" s="19">
        <f t="shared" si="202"/>
        <v>0</v>
      </c>
      <c r="O261" s="19">
        <f t="shared" si="202"/>
        <v>0</v>
      </c>
      <c r="P261" s="19">
        <f t="shared" si="202"/>
        <v>0</v>
      </c>
      <c r="Q261" s="19">
        <f t="shared" si="202"/>
        <v>0</v>
      </c>
      <c r="R261" s="19">
        <f t="shared" si="202"/>
        <v>0</v>
      </c>
      <c r="S261" s="19">
        <f t="shared" si="202"/>
        <v>0</v>
      </c>
      <c r="T261" s="19">
        <f t="shared" si="202"/>
        <v>0</v>
      </c>
      <c r="U261" s="19">
        <f t="shared" si="202"/>
        <v>0</v>
      </c>
      <c r="V261" s="19">
        <f t="shared" si="202"/>
        <v>0</v>
      </c>
      <c r="W261" s="19">
        <f t="shared" si="202"/>
        <v>0</v>
      </c>
      <c r="X261" s="19">
        <f t="shared" si="203"/>
        <v>0</v>
      </c>
      <c r="Y261" s="19">
        <f t="shared" si="203"/>
        <v>0</v>
      </c>
      <c r="Z261" s="19">
        <f t="shared" si="203"/>
        <v>0</v>
      </c>
      <c r="AA261" s="19">
        <f t="shared" si="203"/>
        <v>0</v>
      </c>
      <c r="AB261" s="19">
        <f t="shared" si="203"/>
        <v>0</v>
      </c>
      <c r="AC261" s="19">
        <f t="shared" si="203"/>
        <v>0</v>
      </c>
      <c r="AD261" s="19">
        <f t="shared" si="203"/>
        <v>0</v>
      </c>
      <c r="AE261" s="19">
        <f t="shared" si="203"/>
        <v>0</v>
      </c>
      <c r="AF261" s="19">
        <f t="shared" si="203"/>
        <v>0</v>
      </c>
      <c r="AG261" s="19">
        <f t="shared" si="203"/>
        <v>0</v>
      </c>
      <c r="AH261" s="19">
        <f t="shared" si="204"/>
        <v>0</v>
      </c>
      <c r="AI261" s="19">
        <f t="shared" si="204"/>
        <v>0</v>
      </c>
      <c r="AJ261" s="19">
        <f t="shared" si="204"/>
        <v>0</v>
      </c>
      <c r="AK261" s="19">
        <f t="shared" si="204"/>
        <v>0</v>
      </c>
      <c r="AL261" s="19">
        <f t="shared" si="204"/>
        <v>0</v>
      </c>
      <c r="AM261" s="19">
        <f t="shared" si="204"/>
        <v>0</v>
      </c>
      <c r="AN261" s="19">
        <f t="shared" si="204"/>
        <v>0</v>
      </c>
      <c r="AO261" s="2">
        <f t="shared" si="180"/>
        <v>0.64814814814814814</v>
      </c>
      <c r="AP261" s="2">
        <f t="shared" si="184"/>
        <v>42.962962962962962</v>
      </c>
      <c r="AQ261" s="240">
        <f t="shared" si="181"/>
        <v>0</v>
      </c>
      <c r="AR261">
        <f>[1]!dic_interpolado(D261:AN261,D$83:AN$83,AQ261)</f>
        <v>0.86599999999999999</v>
      </c>
      <c r="AS261" s="2">
        <f t="shared" si="182"/>
        <v>42.962962962962962</v>
      </c>
    </row>
    <row r="262" spans="1:45" x14ac:dyDescent="0.25">
      <c r="A262">
        <f t="shared" si="179"/>
        <v>43.148148148148152</v>
      </c>
      <c r="B262">
        <v>179</v>
      </c>
      <c r="C262" s="20">
        <f t="shared" si="183"/>
        <v>0.65740740740740744</v>
      </c>
      <c r="D262" s="19">
        <f t="shared" si="201"/>
        <v>0</v>
      </c>
      <c r="E262" s="19">
        <f t="shared" si="201"/>
        <v>0</v>
      </c>
      <c r="F262" s="19">
        <f t="shared" si="201"/>
        <v>0</v>
      </c>
      <c r="G262" s="19">
        <f t="shared" si="201"/>
        <v>0</v>
      </c>
      <c r="H262" s="19">
        <f t="shared" si="201"/>
        <v>0</v>
      </c>
      <c r="I262" s="19">
        <f t="shared" si="201"/>
        <v>0</v>
      </c>
      <c r="J262" s="19">
        <f t="shared" si="201"/>
        <v>0</v>
      </c>
      <c r="K262" s="19">
        <f t="shared" si="201"/>
        <v>0</v>
      </c>
      <c r="L262" s="19">
        <f t="shared" si="201"/>
        <v>0</v>
      </c>
      <c r="M262" s="19">
        <f t="shared" si="201"/>
        <v>0</v>
      </c>
      <c r="N262" s="19">
        <f t="shared" si="202"/>
        <v>0</v>
      </c>
      <c r="O262" s="19">
        <f t="shared" si="202"/>
        <v>0</v>
      </c>
      <c r="P262" s="19">
        <f t="shared" si="202"/>
        <v>0</v>
      </c>
      <c r="Q262" s="19">
        <f t="shared" si="202"/>
        <v>0</v>
      </c>
      <c r="R262" s="19">
        <f t="shared" si="202"/>
        <v>0</v>
      </c>
      <c r="S262" s="19">
        <f t="shared" si="202"/>
        <v>0</v>
      </c>
      <c r="T262" s="19">
        <f t="shared" si="202"/>
        <v>0</v>
      </c>
      <c r="U262" s="19">
        <f t="shared" si="202"/>
        <v>0</v>
      </c>
      <c r="V262" s="19">
        <f t="shared" si="202"/>
        <v>0</v>
      </c>
      <c r="W262" s="19">
        <f t="shared" si="202"/>
        <v>0</v>
      </c>
      <c r="X262" s="19">
        <f t="shared" si="203"/>
        <v>0</v>
      </c>
      <c r="Y262" s="19">
        <f t="shared" si="203"/>
        <v>0</v>
      </c>
      <c r="Z262" s="19">
        <f t="shared" si="203"/>
        <v>0</v>
      </c>
      <c r="AA262" s="19">
        <f t="shared" si="203"/>
        <v>0</v>
      </c>
      <c r="AB262" s="19">
        <f t="shared" si="203"/>
        <v>0</v>
      </c>
      <c r="AC262" s="19">
        <f t="shared" si="203"/>
        <v>0</v>
      </c>
      <c r="AD262" s="19">
        <f t="shared" si="203"/>
        <v>0</v>
      </c>
      <c r="AE262" s="19">
        <f t="shared" si="203"/>
        <v>0</v>
      </c>
      <c r="AF262" s="19">
        <f t="shared" si="203"/>
        <v>0</v>
      </c>
      <c r="AG262" s="19">
        <f t="shared" si="203"/>
        <v>0</v>
      </c>
      <c r="AH262" s="19">
        <f t="shared" si="204"/>
        <v>0</v>
      </c>
      <c r="AI262" s="19">
        <f t="shared" si="204"/>
        <v>0</v>
      </c>
      <c r="AJ262" s="19">
        <f t="shared" si="204"/>
        <v>0</v>
      </c>
      <c r="AK262" s="19">
        <f t="shared" si="204"/>
        <v>0</v>
      </c>
      <c r="AL262" s="19">
        <f t="shared" si="204"/>
        <v>0</v>
      </c>
      <c r="AM262" s="19">
        <f t="shared" si="204"/>
        <v>0</v>
      </c>
      <c r="AN262" s="19">
        <f t="shared" si="204"/>
        <v>0</v>
      </c>
      <c r="AO262" s="2">
        <f t="shared" si="180"/>
        <v>0.65740740740740744</v>
      </c>
      <c r="AP262" s="2">
        <f t="shared" si="184"/>
        <v>43.148148148148152</v>
      </c>
      <c r="AQ262" s="240">
        <f t="shared" si="181"/>
        <v>0</v>
      </c>
      <c r="AR262">
        <f>[1]!dic_interpolado(D262:AN262,D$83:AN$83,AQ262)</f>
        <v>0.86599999999999999</v>
      </c>
      <c r="AS262" s="2">
        <f t="shared" si="182"/>
        <v>43.148148148148152</v>
      </c>
    </row>
    <row r="263" spans="1:45" x14ac:dyDescent="0.25">
      <c r="A263">
        <f t="shared" si="179"/>
        <v>43.333333333333336</v>
      </c>
      <c r="B263">
        <v>180</v>
      </c>
      <c r="C263" s="20">
        <f t="shared" si="183"/>
        <v>0.66666666666666674</v>
      </c>
      <c r="D263" s="19">
        <f t="shared" si="201"/>
        <v>0</v>
      </c>
      <c r="E263" s="19">
        <f t="shared" si="201"/>
        <v>0</v>
      </c>
      <c r="F263" s="19">
        <f t="shared" si="201"/>
        <v>0</v>
      </c>
      <c r="G263" s="19">
        <f t="shared" si="201"/>
        <v>0</v>
      </c>
      <c r="H263" s="19">
        <f t="shared" si="201"/>
        <v>0</v>
      </c>
      <c r="I263" s="19">
        <f t="shared" si="201"/>
        <v>0</v>
      </c>
      <c r="J263" s="19">
        <f t="shared" si="201"/>
        <v>0</v>
      </c>
      <c r="K263" s="19">
        <f t="shared" si="201"/>
        <v>0</v>
      </c>
      <c r="L263" s="19">
        <f t="shared" si="201"/>
        <v>0</v>
      </c>
      <c r="M263" s="19">
        <f t="shared" si="201"/>
        <v>0</v>
      </c>
      <c r="N263" s="19">
        <f t="shared" si="202"/>
        <v>0</v>
      </c>
      <c r="O263" s="19">
        <f t="shared" si="202"/>
        <v>0</v>
      </c>
      <c r="P263" s="19">
        <f t="shared" si="202"/>
        <v>0</v>
      </c>
      <c r="Q263" s="19">
        <f t="shared" si="202"/>
        <v>0</v>
      </c>
      <c r="R263" s="19">
        <f t="shared" si="202"/>
        <v>0</v>
      </c>
      <c r="S263" s="19">
        <f t="shared" si="202"/>
        <v>0</v>
      </c>
      <c r="T263" s="19">
        <f t="shared" si="202"/>
        <v>0</v>
      </c>
      <c r="U263" s="19">
        <f t="shared" si="202"/>
        <v>0</v>
      </c>
      <c r="V263" s="19">
        <f t="shared" si="202"/>
        <v>0</v>
      </c>
      <c r="W263" s="19">
        <f t="shared" si="202"/>
        <v>0</v>
      </c>
      <c r="X263" s="19">
        <f t="shared" si="203"/>
        <v>0</v>
      </c>
      <c r="Y263" s="19">
        <f t="shared" si="203"/>
        <v>0</v>
      </c>
      <c r="Z263" s="19">
        <f t="shared" si="203"/>
        <v>0</v>
      </c>
      <c r="AA263" s="19">
        <f t="shared" si="203"/>
        <v>0</v>
      </c>
      <c r="AB263" s="19">
        <f t="shared" si="203"/>
        <v>0</v>
      </c>
      <c r="AC263" s="19">
        <f t="shared" si="203"/>
        <v>0</v>
      </c>
      <c r="AD263" s="19">
        <f t="shared" si="203"/>
        <v>0</v>
      </c>
      <c r="AE263" s="19">
        <f t="shared" si="203"/>
        <v>0</v>
      </c>
      <c r="AF263" s="19">
        <f t="shared" si="203"/>
        <v>0</v>
      </c>
      <c r="AG263" s="19">
        <f t="shared" si="203"/>
        <v>0</v>
      </c>
      <c r="AH263" s="19">
        <f t="shared" si="204"/>
        <v>0</v>
      </c>
      <c r="AI263" s="19">
        <f t="shared" si="204"/>
        <v>0</v>
      </c>
      <c r="AJ263" s="19">
        <f t="shared" si="204"/>
        <v>0</v>
      </c>
      <c r="AK263" s="19">
        <f t="shared" si="204"/>
        <v>0</v>
      </c>
      <c r="AL263" s="19">
        <f t="shared" si="204"/>
        <v>0</v>
      </c>
      <c r="AM263" s="19">
        <f t="shared" si="204"/>
        <v>0</v>
      </c>
      <c r="AN263" s="19">
        <f t="shared" si="204"/>
        <v>0</v>
      </c>
      <c r="AO263" s="2">
        <f t="shared" si="180"/>
        <v>0.66666666666666674</v>
      </c>
      <c r="AP263" s="2">
        <f t="shared" si="184"/>
        <v>43.333333333333336</v>
      </c>
      <c r="AQ263" s="240">
        <f t="shared" si="181"/>
        <v>0</v>
      </c>
      <c r="AR263">
        <f>[1]!dic_interpolado(D263:AN263,D$83:AN$83,AQ263)</f>
        <v>0.86599999999999999</v>
      </c>
      <c r="AS263" s="2">
        <f t="shared" si="182"/>
        <v>43.333333333333336</v>
      </c>
    </row>
    <row r="264" spans="1:45" x14ac:dyDescent="0.25">
      <c r="A264">
        <f t="shared" si="179"/>
        <v>43.518518518518519</v>
      </c>
      <c r="B264">
        <v>181</v>
      </c>
      <c r="C264" s="20">
        <f t="shared" si="183"/>
        <v>0.67592592592592593</v>
      </c>
      <c r="D264" s="19">
        <f t="shared" ref="D264:M273" si="205">$H$74+$C264*$G$74+$F$74*D$83+$E$74*D$83*$C264+$C264^2*$D$74+$C$74*D$83^2</f>
        <v>0</v>
      </c>
      <c r="E264" s="19">
        <f t="shared" si="205"/>
        <v>0</v>
      </c>
      <c r="F264" s="19">
        <f t="shared" si="205"/>
        <v>0</v>
      </c>
      <c r="G264" s="19">
        <f t="shared" si="205"/>
        <v>0</v>
      </c>
      <c r="H264" s="19">
        <f t="shared" si="205"/>
        <v>0</v>
      </c>
      <c r="I264" s="19">
        <f t="shared" si="205"/>
        <v>0</v>
      </c>
      <c r="J264" s="19">
        <f t="shared" si="205"/>
        <v>0</v>
      </c>
      <c r="K264" s="19">
        <f t="shared" si="205"/>
        <v>0</v>
      </c>
      <c r="L264" s="19">
        <f t="shared" si="205"/>
        <v>0</v>
      </c>
      <c r="M264" s="19">
        <f t="shared" si="205"/>
        <v>0</v>
      </c>
      <c r="N264" s="19">
        <f t="shared" ref="N264:W273" si="206">$H$74+$C264*$G$74+$F$74*N$83+$E$74*N$83*$C264+$C264^2*$D$74+$C$74*N$83^2</f>
        <v>0</v>
      </c>
      <c r="O264" s="19">
        <f t="shared" si="206"/>
        <v>0</v>
      </c>
      <c r="P264" s="19">
        <f t="shared" si="206"/>
        <v>0</v>
      </c>
      <c r="Q264" s="19">
        <f t="shared" si="206"/>
        <v>0</v>
      </c>
      <c r="R264" s="19">
        <f t="shared" si="206"/>
        <v>0</v>
      </c>
      <c r="S264" s="19">
        <f t="shared" si="206"/>
        <v>0</v>
      </c>
      <c r="T264" s="19">
        <f t="shared" si="206"/>
        <v>0</v>
      </c>
      <c r="U264" s="19">
        <f t="shared" si="206"/>
        <v>0</v>
      </c>
      <c r="V264" s="19">
        <f t="shared" si="206"/>
        <v>0</v>
      </c>
      <c r="W264" s="19">
        <f t="shared" si="206"/>
        <v>0</v>
      </c>
      <c r="X264" s="19">
        <f t="shared" ref="X264:AG273" si="207">$H$74+$C264*$G$74+$F$74*X$83+$E$74*X$83*$C264+$C264^2*$D$74+$C$74*X$83^2</f>
        <v>0</v>
      </c>
      <c r="Y264" s="19">
        <f t="shared" si="207"/>
        <v>0</v>
      </c>
      <c r="Z264" s="19">
        <f t="shared" si="207"/>
        <v>0</v>
      </c>
      <c r="AA264" s="19">
        <f t="shared" si="207"/>
        <v>0</v>
      </c>
      <c r="AB264" s="19">
        <f t="shared" si="207"/>
        <v>0</v>
      </c>
      <c r="AC264" s="19">
        <f t="shared" si="207"/>
        <v>0</v>
      </c>
      <c r="AD264" s="19">
        <f t="shared" si="207"/>
        <v>0</v>
      </c>
      <c r="AE264" s="19">
        <f t="shared" si="207"/>
        <v>0</v>
      </c>
      <c r="AF264" s="19">
        <f t="shared" si="207"/>
        <v>0</v>
      </c>
      <c r="AG264" s="19">
        <f t="shared" si="207"/>
        <v>0</v>
      </c>
      <c r="AH264" s="19">
        <f t="shared" ref="AH264:AN273" si="208">$H$74+$C264*$G$74+$F$74*AH$83+$E$74*AH$83*$C264+$C264^2*$D$74+$C$74*AH$83^2</f>
        <v>0</v>
      </c>
      <c r="AI264" s="19">
        <f t="shared" si="208"/>
        <v>0</v>
      </c>
      <c r="AJ264" s="19">
        <f t="shared" si="208"/>
        <v>0</v>
      </c>
      <c r="AK264" s="19">
        <f t="shared" si="208"/>
        <v>0</v>
      </c>
      <c r="AL264" s="19">
        <f t="shared" si="208"/>
        <v>0</v>
      </c>
      <c r="AM264" s="19">
        <f t="shared" si="208"/>
        <v>0</v>
      </c>
      <c r="AN264" s="19">
        <f t="shared" si="208"/>
        <v>0</v>
      </c>
      <c r="AO264" s="2">
        <f t="shared" si="180"/>
        <v>0.67592592592592593</v>
      </c>
      <c r="AP264" s="2">
        <f t="shared" si="184"/>
        <v>43.518518518518519</v>
      </c>
      <c r="AQ264" s="240">
        <f t="shared" si="181"/>
        <v>0</v>
      </c>
      <c r="AR264">
        <f>[1]!dic_interpolado(D264:AN264,D$83:AN$83,AQ264)</f>
        <v>0.86599999999999999</v>
      </c>
      <c r="AS264" s="2">
        <f t="shared" si="182"/>
        <v>43.518518518518519</v>
      </c>
    </row>
    <row r="265" spans="1:45" x14ac:dyDescent="0.25">
      <c r="A265">
        <f t="shared" si="179"/>
        <v>43.703703703703702</v>
      </c>
      <c r="B265">
        <v>182</v>
      </c>
      <c r="C265" s="20">
        <f t="shared" si="183"/>
        <v>0.68518518518518523</v>
      </c>
      <c r="D265" s="19">
        <f t="shared" si="205"/>
        <v>0</v>
      </c>
      <c r="E265" s="19">
        <f t="shared" si="205"/>
        <v>0</v>
      </c>
      <c r="F265" s="19">
        <f t="shared" si="205"/>
        <v>0</v>
      </c>
      <c r="G265" s="19">
        <f t="shared" si="205"/>
        <v>0</v>
      </c>
      <c r="H265" s="19">
        <f t="shared" si="205"/>
        <v>0</v>
      </c>
      <c r="I265" s="19">
        <f t="shared" si="205"/>
        <v>0</v>
      </c>
      <c r="J265" s="19">
        <f t="shared" si="205"/>
        <v>0</v>
      </c>
      <c r="K265" s="19">
        <f t="shared" si="205"/>
        <v>0</v>
      </c>
      <c r="L265" s="19">
        <f t="shared" si="205"/>
        <v>0</v>
      </c>
      <c r="M265" s="19">
        <f t="shared" si="205"/>
        <v>0</v>
      </c>
      <c r="N265" s="19">
        <f t="shared" si="206"/>
        <v>0</v>
      </c>
      <c r="O265" s="19">
        <f t="shared" si="206"/>
        <v>0</v>
      </c>
      <c r="P265" s="19">
        <f t="shared" si="206"/>
        <v>0</v>
      </c>
      <c r="Q265" s="19">
        <f t="shared" si="206"/>
        <v>0</v>
      </c>
      <c r="R265" s="19">
        <f t="shared" si="206"/>
        <v>0</v>
      </c>
      <c r="S265" s="19">
        <f t="shared" si="206"/>
        <v>0</v>
      </c>
      <c r="T265" s="19">
        <f t="shared" si="206"/>
        <v>0</v>
      </c>
      <c r="U265" s="19">
        <f t="shared" si="206"/>
        <v>0</v>
      </c>
      <c r="V265" s="19">
        <f t="shared" si="206"/>
        <v>0</v>
      </c>
      <c r="W265" s="19">
        <f t="shared" si="206"/>
        <v>0</v>
      </c>
      <c r="X265" s="19">
        <f t="shared" si="207"/>
        <v>0</v>
      </c>
      <c r="Y265" s="19">
        <f t="shared" si="207"/>
        <v>0</v>
      </c>
      <c r="Z265" s="19">
        <f t="shared" si="207"/>
        <v>0</v>
      </c>
      <c r="AA265" s="19">
        <f t="shared" si="207"/>
        <v>0</v>
      </c>
      <c r="AB265" s="19">
        <f t="shared" si="207"/>
        <v>0</v>
      </c>
      <c r="AC265" s="19">
        <f t="shared" si="207"/>
        <v>0</v>
      </c>
      <c r="AD265" s="19">
        <f t="shared" si="207"/>
        <v>0</v>
      </c>
      <c r="AE265" s="19">
        <f t="shared" si="207"/>
        <v>0</v>
      </c>
      <c r="AF265" s="19">
        <f t="shared" si="207"/>
        <v>0</v>
      </c>
      <c r="AG265" s="19">
        <f t="shared" si="207"/>
        <v>0</v>
      </c>
      <c r="AH265" s="19">
        <f t="shared" si="208"/>
        <v>0</v>
      </c>
      <c r="AI265" s="19">
        <f t="shared" si="208"/>
        <v>0</v>
      </c>
      <c r="AJ265" s="19">
        <f t="shared" si="208"/>
        <v>0</v>
      </c>
      <c r="AK265" s="19">
        <f t="shared" si="208"/>
        <v>0</v>
      </c>
      <c r="AL265" s="19">
        <f t="shared" si="208"/>
        <v>0</v>
      </c>
      <c r="AM265" s="19">
        <f t="shared" si="208"/>
        <v>0</v>
      </c>
      <c r="AN265" s="19">
        <f t="shared" si="208"/>
        <v>0</v>
      </c>
      <c r="AO265" s="2">
        <f t="shared" si="180"/>
        <v>0.68518518518518523</v>
      </c>
      <c r="AP265" s="2">
        <f t="shared" si="184"/>
        <v>43.703703703703702</v>
      </c>
      <c r="AQ265" s="240">
        <f t="shared" si="181"/>
        <v>0</v>
      </c>
      <c r="AR265">
        <f>[1]!dic_interpolado(D265:AN265,D$83:AN$83,AQ265)</f>
        <v>0.86599999999999999</v>
      </c>
      <c r="AS265" s="2">
        <f t="shared" si="182"/>
        <v>43.703703703703702</v>
      </c>
    </row>
    <row r="266" spans="1:45" x14ac:dyDescent="0.25">
      <c r="A266">
        <f t="shared" si="179"/>
        <v>43.888888888888886</v>
      </c>
      <c r="B266">
        <v>183</v>
      </c>
      <c r="C266" s="20">
        <f t="shared" si="183"/>
        <v>0.69444444444444442</v>
      </c>
      <c r="D266" s="19">
        <f t="shared" si="205"/>
        <v>0</v>
      </c>
      <c r="E266" s="19">
        <f t="shared" si="205"/>
        <v>0</v>
      </c>
      <c r="F266" s="19">
        <f t="shared" si="205"/>
        <v>0</v>
      </c>
      <c r="G266" s="19">
        <f t="shared" si="205"/>
        <v>0</v>
      </c>
      <c r="H266" s="19">
        <f t="shared" si="205"/>
        <v>0</v>
      </c>
      <c r="I266" s="19">
        <f t="shared" si="205"/>
        <v>0</v>
      </c>
      <c r="J266" s="19">
        <f t="shared" si="205"/>
        <v>0</v>
      </c>
      <c r="K266" s="19">
        <f t="shared" si="205"/>
        <v>0</v>
      </c>
      <c r="L266" s="19">
        <f t="shared" si="205"/>
        <v>0</v>
      </c>
      <c r="M266" s="19">
        <f t="shared" si="205"/>
        <v>0</v>
      </c>
      <c r="N266" s="19">
        <f t="shared" si="206"/>
        <v>0</v>
      </c>
      <c r="O266" s="19">
        <f t="shared" si="206"/>
        <v>0</v>
      </c>
      <c r="P266" s="19">
        <f t="shared" si="206"/>
        <v>0</v>
      </c>
      <c r="Q266" s="19">
        <f t="shared" si="206"/>
        <v>0</v>
      </c>
      <c r="R266" s="19">
        <f t="shared" si="206"/>
        <v>0</v>
      </c>
      <c r="S266" s="19">
        <f t="shared" si="206"/>
        <v>0</v>
      </c>
      <c r="T266" s="19">
        <f t="shared" si="206"/>
        <v>0</v>
      </c>
      <c r="U266" s="19">
        <f t="shared" si="206"/>
        <v>0</v>
      </c>
      <c r="V266" s="19">
        <f t="shared" si="206"/>
        <v>0</v>
      </c>
      <c r="W266" s="19">
        <f t="shared" si="206"/>
        <v>0</v>
      </c>
      <c r="X266" s="19">
        <f t="shared" si="207"/>
        <v>0</v>
      </c>
      <c r="Y266" s="19">
        <f t="shared" si="207"/>
        <v>0</v>
      </c>
      <c r="Z266" s="19">
        <f t="shared" si="207"/>
        <v>0</v>
      </c>
      <c r="AA266" s="19">
        <f t="shared" si="207"/>
        <v>0</v>
      </c>
      <c r="AB266" s="19">
        <f t="shared" si="207"/>
        <v>0</v>
      </c>
      <c r="AC266" s="19">
        <f t="shared" si="207"/>
        <v>0</v>
      </c>
      <c r="AD266" s="19">
        <f t="shared" si="207"/>
        <v>0</v>
      </c>
      <c r="AE266" s="19">
        <f t="shared" si="207"/>
        <v>0</v>
      </c>
      <c r="AF266" s="19">
        <f t="shared" si="207"/>
        <v>0</v>
      </c>
      <c r="AG266" s="19">
        <f t="shared" si="207"/>
        <v>0</v>
      </c>
      <c r="AH266" s="19">
        <f t="shared" si="208"/>
        <v>0</v>
      </c>
      <c r="AI266" s="19">
        <f t="shared" si="208"/>
        <v>0</v>
      </c>
      <c r="AJ266" s="19">
        <f t="shared" si="208"/>
        <v>0</v>
      </c>
      <c r="AK266" s="19">
        <f t="shared" si="208"/>
        <v>0</v>
      </c>
      <c r="AL266" s="19">
        <f t="shared" si="208"/>
        <v>0</v>
      </c>
      <c r="AM266" s="19">
        <f t="shared" si="208"/>
        <v>0</v>
      </c>
      <c r="AN266" s="19">
        <f t="shared" si="208"/>
        <v>0</v>
      </c>
      <c r="AO266" s="2">
        <f t="shared" si="180"/>
        <v>0.69444444444444442</v>
      </c>
      <c r="AP266" s="2">
        <f t="shared" si="184"/>
        <v>43.888888888888886</v>
      </c>
      <c r="AQ266" s="240">
        <f t="shared" si="181"/>
        <v>0</v>
      </c>
      <c r="AR266">
        <f>[1]!dic_interpolado(D266:AN266,D$83:AN$83,AQ266)</f>
        <v>0.86599999999999999</v>
      </c>
      <c r="AS266" s="2">
        <f t="shared" si="182"/>
        <v>43.888888888888886</v>
      </c>
    </row>
    <row r="267" spans="1:45" x14ac:dyDescent="0.25">
      <c r="A267">
        <f t="shared" si="179"/>
        <v>44.074074074074076</v>
      </c>
      <c r="B267">
        <v>184</v>
      </c>
      <c r="C267" s="20">
        <f t="shared" si="183"/>
        <v>0.70370370370370372</v>
      </c>
      <c r="D267" s="19">
        <f t="shared" si="205"/>
        <v>0</v>
      </c>
      <c r="E267" s="19">
        <f t="shared" si="205"/>
        <v>0</v>
      </c>
      <c r="F267" s="19">
        <f t="shared" si="205"/>
        <v>0</v>
      </c>
      <c r="G267" s="19">
        <f t="shared" si="205"/>
        <v>0</v>
      </c>
      <c r="H267" s="19">
        <f t="shared" si="205"/>
        <v>0</v>
      </c>
      <c r="I267" s="19">
        <f t="shared" si="205"/>
        <v>0</v>
      </c>
      <c r="J267" s="19">
        <f t="shared" si="205"/>
        <v>0</v>
      </c>
      <c r="K267" s="19">
        <f t="shared" si="205"/>
        <v>0</v>
      </c>
      <c r="L267" s="19">
        <f t="shared" si="205"/>
        <v>0</v>
      </c>
      <c r="M267" s="19">
        <f t="shared" si="205"/>
        <v>0</v>
      </c>
      <c r="N267" s="19">
        <f t="shared" si="206"/>
        <v>0</v>
      </c>
      <c r="O267" s="19">
        <f t="shared" si="206"/>
        <v>0</v>
      </c>
      <c r="P267" s="19">
        <f t="shared" si="206"/>
        <v>0</v>
      </c>
      <c r="Q267" s="19">
        <f t="shared" si="206"/>
        <v>0</v>
      </c>
      <c r="R267" s="19">
        <f t="shared" si="206"/>
        <v>0</v>
      </c>
      <c r="S267" s="19">
        <f t="shared" si="206"/>
        <v>0</v>
      </c>
      <c r="T267" s="19">
        <f t="shared" si="206"/>
        <v>0</v>
      </c>
      <c r="U267" s="19">
        <f t="shared" si="206"/>
        <v>0</v>
      </c>
      <c r="V267" s="19">
        <f t="shared" si="206"/>
        <v>0</v>
      </c>
      <c r="W267" s="19">
        <f t="shared" si="206"/>
        <v>0</v>
      </c>
      <c r="X267" s="19">
        <f t="shared" si="207"/>
        <v>0</v>
      </c>
      <c r="Y267" s="19">
        <f t="shared" si="207"/>
        <v>0</v>
      </c>
      <c r="Z267" s="19">
        <f t="shared" si="207"/>
        <v>0</v>
      </c>
      <c r="AA267" s="19">
        <f t="shared" si="207"/>
        <v>0</v>
      </c>
      <c r="AB267" s="19">
        <f t="shared" si="207"/>
        <v>0</v>
      </c>
      <c r="AC267" s="19">
        <f t="shared" si="207"/>
        <v>0</v>
      </c>
      <c r="AD267" s="19">
        <f t="shared" si="207"/>
        <v>0</v>
      </c>
      <c r="AE267" s="19">
        <f t="shared" si="207"/>
        <v>0</v>
      </c>
      <c r="AF267" s="19">
        <f t="shared" si="207"/>
        <v>0</v>
      </c>
      <c r="AG267" s="19">
        <f t="shared" si="207"/>
        <v>0</v>
      </c>
      <c r="AH267" s="19">
        <f t="shared" si="208"/>
        <v>0</v>
      </c>
      <c r="AI267" s="19">
        <f t="shared" si="208"/>
        <v>0</v>
      </c>
      <c r="AJ267" s="19">
        <f t="shared" si="208"/>
        <v>0</v>
      </c>
      <c r="AK267" s="19">
        <f t="shared" si="208"/>
        <v>0</v>
      </c>
      <c r="AL267" s="19">
        <f t="shared" si="208"/>
        <v>0</v>
      </c>
      <c r="AM267" s="19">
        <f t="shared" si="208"/>
        <v>0</v>
      </c>
      <c r="AN267" s="19">
        <f t="shared" si="208"/>
        <v>0</v>
      </c>
      <c r="AO267" s="2">
        <f t="shared" si="180"/>
        <v>0.70370370370370372</v>
      </c>
      <c r="AP267" s="2">
        <f t="shared" si="184"/>
        <v>44.074074074074076</v>
      </c>
      <c r="AQ267" s="240">
        <f t="shared" si="181"/>
        <v>0</v>
      </c>
      <c r="AR267">
        <f>[1]!dic_interpolado(D267:AN267,D$83:AN$83,AQ267)</f>
        <v>0.86599999999999999</v>
      </c>
      <c r="AS267" s="2">
        <f t="shared" si="182"/>
        <v>44.074074074074076</v>
      </c>
    </row>
    <row r="268" spans="1:45" x14ac:dyDescent="0.25">
      <c r="A268">
        <f t="shared" si="179"/>
        <v>44.25925925925926</v>
      </c>
      <c r="B268">
        <v>185</v>
      </c>
      <c r="C268" s="20">
        <f t="shared" si="183"/>
        <v>0.71296296296296302</v>
      </c>
      <c r="D268" s="19">
        <f t="shared" si="205"/>
        <v>0</v>
      </c>
      <c r="E268" s="19">
        <f t="shared" si="205"/>
        <v>0</v>
      </c>
      <c r="F268" s="19">
        <f t="shared" si="205"/>
        <v>0</v>
      </c>
      <c r="G268" s="19">
        <f t="shared" si="205"/>
        <v>0</v>
      </c>
      <c r="H268" s="19">
        <f t="shared" si="205"/>
        <v>0</v>
      </c>
      <c r="I268" s="19">
        <f t="shared" si="205"/>
        <v>0</v>
      </c>
      <c r="J268" s="19">
        <f t="shared" si="205"/>
        <v>0</v>
      </c>
      <c r="K268" s="19">
        <f t="shared" si="205"/>
        <v>0</v>
      </c>
      <c r="L268" s="19">
        <f t="shared" si="205"/>
        <v>0</v>
      </c>
      <c r="M268" s="19">
        <f t="shared" si="205"/>
        <v>0</v>
      </c>
      <c r="N268" s="19">
        <f t="shared" si="206"/>
        <v>0</v>
      </c>
      <c r="O268" s="19">
        <f t="shared" si="206"/>
        <v>0</v>
      </c>
      <c r="P268" s="19">
        <f t="shared" si="206"/>
        <v>0</v>
      </c>
      <c r="Q268" s="19">
        <f t="shared" si="206"/>
        <v>0</v>
      </c>
      <c r="R268" s="19">
        <f t="shared" si="206"/>
        <v>0</v>
      </c>
      <c r="S268" s="19">
        <f t="shared" si="206"/>
        <v>0</v>
      </c>
      <c r="T268" s="19">
        <f t="shared" si="206"/>
        <v>0</v>
      </c>
      <c r="U268" s="19">
        <f t="shared" si="206"/>
        <v>0</v>
      </c>
      <c r="V268" s="19">
        <f t="shared" si="206"/>
        <v>0</v>
      </c>
      <c r="W268" s="19">
        <f t="shared" si="206"/>
        <v>0</v>
      </c>
      <c r="X268" s="19">
        <f t="shared" si="207"/>
        <v>0</v>
      </c>
      <c r="Y268" s="19">
        <f t="shared" si="207"/>
        <v>0</v>
      </c>
      <c r="Z268" s="19">
        <f t="shared" si="207"/>
        <v>0</v>
      </c>
      <c r="AA268" s="19">
        <f t="shared" si="207"/>
        <v>0</v>
      </c>
      <c r="AB268" s="19">
        <f t="shared" si="207"/>
        <v>0</v>
      </c>
      <c r="AC268" s="19">
        <f t="shared" si="207"/>
        <v>0</v>
      </c>
      <c r="AD268" s="19">
        <f t="shared" si="207"/>
        <v>0</v>
      </c>
      <c r="AE268" s="19">
        <f t="shared" si="207"/>
        <v>0</v>
      </c>
      <c r="AF268" s="19">
        <f t="shared" si="207"/>
        <v>0</v>
      </c>
      <c r="AG268" s="19">
        <f t="shared" si="207"/>
        <v>0</v>
      </c>
      <c r="AH268" s="19">
        <f t="shared" si="208"/>
        <v>0</v>
      </c>
      <c r="AI268" s="19">
        <f t="shared" si="208"/>
        <v>0</v>
      </c>
      <c r="AJ268" s="19">
        <f t="shared" si="208"/>
        <v>0</v>
      </c>
      <c r="AK268" s="19">
        <f t="shared" si="208"/>
        <v>0</v>
      </c>
      <c r="AL268" s="19">
        <f t="shared" si="208"/>
        <v>0</v>
      </c>
      <c r="AM268" s="19">
        <f t="shared" si="208"/>
        <v>0</v>
      </c>
      <c r="AN268" s="19">
        <f t="shared" si="208"/>
        <v>0</v>
      </c>
      <c r="AO268" s="2">
        <f t="shared" si="180"/>
        <v>0.71296296296296302</v>
      </c>
      <c r="AP268" s="2">
        <f t="shared" si="184"/>
        <v>44.25925925925926</v>
      </c>
      <c r="AQ268" s="240">
        <f t="shared" si="181"/>
        <v>0</v>
      </c>
      <c r="AR268">
        <f>[1]!dic_interpolado(D268:AN268,D$83:AN$83,AQ268)</f>
        <v>0.86599999999999999</v>
      </c>
      <c r="AS268" s="2">
        <f t="shared" si="182"/>
        <v>44.25925925925926</v>
      </c>
    </row>
    <row r="269" spans="1:45" x14ac:dyDescent="0.25">
      <c r="A269">
        <f t="shared" si="179"/>
        <v>44.444444444444443</v>
      </c>
      <c r="B269">
        <v>186</v>
      </c>
      <c r="C269" s="20">
        <f t="shared" si="183"/>
        <v>0.72222222222222221</v>
      </c>
      <c r="D269" s="19">
        <f t="shared" si="205"/>
        <v>0</v>
      </c>
      <c r="E269" s="19">
        <f t="shared" si="205"/>
        <v>0</v>
      </c>
      <c r="F269" s="19">
        <f t="shared" si="205"/>
        <v>0</v>
      </c>
      <c r="G269" s="19">
        <f t="shared" si="205"/>
        <v>0</v>
      </c>
      <c r="H269" s="19">
        <f t="shared" si="205"/>
        <v>0</v>
      </c>
      <c r="I269" s="19">
        <f t="shared" si="205"/>
        <v>0</v>
      </c>
      <c r="J269" s="19">
        <f t="shared" si="205"/>
        <v>0</v>
      </c>
      <c r="K269" s="19">
        <f t="shared" si="205"/>
        <v>0</v>
      </c>
      <c r="L269" s="19">
        <f t="shared" si="205"/>
        <v>0</v>
      </c>
      <c r="M269" s="19">
        <f t="shared" si="205"/>
        <v>0</v>
      </c>
      <c r="N269" s="19">
        <f t="shared" si="206"/>
        <v>0</v>
      </c>
      <c r="O269" s="19">
        <f t="shared" si="206"/>
        <v>0</v>
      </c>
      <c r="P269" s="19">
        <f t="shared" si="206"/>
        <v>0</v>
      </c>
      <c r="Q269" s="19">
        <f t="shared" si="206"/>
        <v>0</v>
      </c>
      <c r="R269" s="19">
        <f t="shared" si="206"/>
        <v>0</v>
      </c>
      <c r="S269" s="19">
        <f t="shared" si="206"/>
        <v>0</v>
      </c>
      <c r="T269" s="19">
        <f t="shared" si="206"/>
        <v>0</v>
      </c>
      <c r="U269" s="19">
        <f t="shared" si="206"/>
        <v>0</v>
      </c>
      <c r="V269" s="19">
        <f t="shared" si="206"/>
        <v>0</v>
      </c>
      <c r="W269" s="19">
        <f t="shared" si="206"/>
        <v>0</v>
      </c>
      <c r="X269" s="19">
        <f t="shared" si="207"/>
        <v>0</v>
      </c>
      <c r="Y269" s="19">
        <f t="shared" si="207"/>
        <v>0</v>
      </c>
      <c r="Z269" s="19">
        <f t="shared" si="207"/>
        <v>0</v>
      </c>
      <c r="AA269" s="19">
        <f t="shared" si="207"/>
        <v>0</v>
      </c>
      <c r="AB269" s="19">
        <f t="shared" si="207"/>
        <v>0</v>
      </c>
      <c r="AC269" s="19">
        <f t="shared" si="207"/>
        <v>0</v>
      </c>
      <c r="AD269" s="19">
        <f t="shared" si="207"/>
        <v>0</v>
      </c>
      <c r="AE269" s="19">
        <f t="shared" si="207"/>
        <v>0</v>
      </c>
      <c r="AF269" s="19">
        <f t="shared" si="207"/>
        <v>0</v>
      </c>
      <c r="AG269" s="19">
        <f t="shared" si="207"/>
        <v>0</v>
      </c>
      <c r="AH269" s="19">
        <f t="shared" si="208"/>
        <v>0</v>
      </c>
      <c r="AI269" s="19">
        <f t="shared" si="208"/>
        <v>0</v>
      </c>
      <c r="AJ269" s="19">
        <f t="shared" si="208"/>
        <v>0</v>
      </c>
      <c r="AK269" s="19">
        <f t="shared" si="208"/>
        <v>0</v>
      </c>
      <c r="AL269" s="19">
        <f t="shared" si="208"/>
        <v>0</v>
      </c>
      <c r="AM269" s="19">
        <f t="shared" si="208"/>
        <v>0</v>
      </c>
      <c r="AN269" s="19">
        <f t="shared" si="208"/>
        <v>0</v>
      </c>
      <c r="AO269" s="2">
        <f t="shared" si="180"/>
        <v>0.72222222222222221</v>
      </c>
      <c r="AP269" s="2">
        <f t="shared" si="184"/>
        <v>44.444444444444443</v>
      </c>
      <c r="AQ269" s="240">
        <f t="shared" si="181"/>
        <v>0</v>
      </c>
      <c r="AR269">
        <f>[1]!dic_interpolado(D269:AN269,D$83:AN$83,AQ269)</f>
        <v>0.86599999999999999</v>
      </c>
      <c r="AS269" s="2">
        <f t="shared" si="182"/>
        <v>44.444444444444443</v>
      </c>
    </row>
    <row r="270" spans="1:45" x14ac:dyDescent="0.25">
      <c r="A270">
        <f t="shared" si="179"/>
        <v>44.629629629629633</v>
      </c>
      <c r="B270">
        <v>187</v>
      </c>
      <c r="C270" s="20">
        <f t="shared" si="183"/>
        <v>0.73148148148148151</v>
      </c>
      <c r="D270" s="19">
        <f t="shared" si="205"/>
        <v>0</v>
      </c>
      <c r="E270" s="19">
        <f t="shared" si="205"/>
        <v>0</v>
      </c>
      <c r="F270" s="19">
        <f t="shared" si="205"/>
        <v>0</v>
      </c>
      <c r="G270" s="19">
        <f t="shared" si="205"/>
        <v>0</v>
      </c>
      <c r="H270" s="19">
        <f t="shared" si="205"/>
        <v>0</v>
      </c>
      <c r="I270" s="19">
        <f t="shared" si="205"/>
        <v>0</v>
      </c>
      <c r="J270" s="19">
        <f t="shared" si="205"/>
        <v>0</v>
      </c>
      <c r="K270" s="19">
        <f t="shared" si="205"/>
        <v>0</v>
      </c>
      <c r="L270" s="19">
        <f t="shared" si="205"/>
        <v>0</v>
      </c>
      <c r="M270" s="19">
        <f t="shared" si="205"/>
        <v>0</v>
      </c>
      <c r="N270" s="19">
        <f t="shared" si="206"/>
        <v>0</v>
      </c>
      <c r="O270" s="19">
        <f t="shared" si="206"/>
        <v>0</v>
      </c>
      <c r="P270" s="19">
        <f t="shared" si="206"/>
        <v>0</v>
      </c>
      <c r="Q270" s="19">
        <f t="shared" si="206"/>
        <v>0</v>
      </c>
      <c r="R270" s="19">
        <f t="shared" si="206"/>
        <v>0</v>
      </c>
      <c r="S270" s="19">
        <f t="shared" si="206"/>
        <v>0</v>
      </c>
      <c r="T270" s="19">
        <f t="shared" si="206"/>
        <v>0</v>
      </c>
      <c r="U270" s="19">
        <f t="shared" si="206"/>
        <v>0</v>
      </c>
      <c r="V270" s="19">
        <f t="shared" si="206"/>
        <v>0</v>
      </c>
      <c r="W270" s="19">
        <f t="shared" si="206"/>
        <v>0</v>
      </c>
      <c r="X270" s="19">
        <f t="shared" si="207"/>
        <v>0</v>
      </c>
      <c r="Y270" s="19">
        <f t="shared" si="207"/>
        <v>0</v>
      </c>
      <c r="Z270" s="19">
        <f t="shared" si="207"/>
        <v>0</v>
      </c>
      <c r="AA270" s="19">
        <f t="shared" si="207"/>
        <v>0</v>
      </c>
      <c r="AB270" s="19">
        <f t="shared" si="207"/>
        <v>0</v>
      </c>
      <c r="AC270" s="19">
        <f t="shared" si="207"/>
        <v>0</v>
      </c>
      <c r="AD270" s="19">
        <f t="shared" si="207"/>
        <v>0</v>
      </c>
      <c r="AE270" s="19">
        <f t="shared" si="207"/>
        <v>0</v>
      </c>
      <c r="AF270" s="19">
        <f t="shared" si="207"/>
        <v>0</v>
      </c>
      <c r="AG270" s="19">
        <f t="shared" si="207"/>
        <v>0</v>
      </c>
      <c r="AH270" s="19">
        <f t="shared" si="208"/>
        <v>0</v>
      </c>
      <c r="AI270" s="19">
        <f t="shared" si="208"/>
        <v>0</v>
      </c>
      <c r="AJ270" s="19">
        <f t="shared" si="208"/>
        <v>0</v>
      </c>
      <c r="AK270" s="19">
        <f t="shared" si="208"/>
        <v>0</v>
      </c>
      <c r="AL270" s="19">
        <f t="shared" si="208"/>
        <v>0</v>
      </c>
      <c r="AM270" s="19">
        <f t="shared" si="208"/>
        <v>0</v>
      </c>
      <c r="AN270" s="19">
        <f t="shared" si="208"/>
        <v>0</v>
      </c>
      <c r="AO270" s="2">
        <f t="shared" si="180"/>
        <v>0.73148148148148151</v>
      </c>
      <c r="AP270" s="2">
        <f t="shared" si="184"/>
        <v>44.629629629629633</v>
      </c>
      <c r="AQ270" s="240">
        <f t="shared" si="181"/>
        <v>0</v>
      </c>
      <c r="AR270">
        <f>[1]!dic_interpolado(D270:AN270,D$83:AN$83,AQ270)</f>
        <v>0.86599999999999999</v>
      </c>
      <c r="AS270" s="2">
        <f t="shared" si="182"/>
        <v>44.629629629629633</v>
      </c>
    </row>
    <row r="271" spans="1:45" x14ac:dyDescent="0.25">
      <c r="A271">
        <f t="shared" si="179"/>
        <v>44.81481481481481</v>
      </c>
      <c r="B271">
        <v>188</v>
      </c>
      <c r="C271" s="20">
        <f t="shared" si="183"/>
        <v>0.7407407407407407</v>
      </c>
      <c r="D271" s="19">
        <f t="shared" si="205"/>
        <v>0</v>
      </c>
      <c r="E271" s="19">
        <f t="shared" si="205"/>
        <v>0</v>
      </c>
      <c r="F271" s="19">
        <f t="shared" si="205"/>
        <v>0</v>
      </c>
      <c r="G271" s="19">
        <f t="shared" si="205"/>
        <v>0</v>
      </c>
      <c r="H271" s="19">
        <f t="shared" si="205"/>
        <v>0</v>
      </c>
      <c r="I271" s="19">
        <f t="shared" si="205"/>
        <v>0</v>
      </c>
      <c r="J271" s="19">
        <f t="shared" si="205"/>
        <v>0</v>
      </c>
      <c r="K271" s="19">
        <f t="shared" si="205"/>
        <v>0</v>
      </c>
      <c r="L271" s="19">
        <f t="shared" si="205"/>
        <v>0</v>
      </c>
      <c r="M271" s="19">
        <f t="shared" si="205"/>
        <v>0</v>
      </c>
      <c r="N271" s="19">
        <f t="shared" si="206"/>
        <v>0</v>
      </c>
      <c r="O271" s="19">
        <f t="shared" si="206"/>
        <v>0</v>
      </c>
      <c r="P271" s="19">
        <f t="shared" si="206"/>
        <v>0</v>
      </c>
      <c r="Q271" s="19">
        <f t="shared" si="206"/>
        <v>0</v>
      </c>
      <c r="R271" s="19">
        <f t="shared" si="206"/>
        <v>0</v>
      </c>
      <c r="S271" s="19">
        <f t="shared" si="206"/>
        <v>0</v>
      </c>
      <c r="T271" s="19">
        <f t="shared" si="206"/>
        <v>0</v>
      </c>
      <c r="U271" s="19">
        <f t="shared" si="206"/>
        <v>0</v>
      </c>
      <c r="V271" s="19">
        <f t="shared" si="206"/>
        <v>0</v>
      </c>
      <c r="W271" s="19">
        <f t="shared" si="206"/>
        <v>0</v>
      </c>
      <c r="X271" s="19">
        <f t="shared" si="207"/>
        <v>0</v>
      </c>
      <c r="Y271" s="19">
        <f t="shared" si="207"/>
        <v>0</v>
      </c>
      <c r="Z271" s="19">
        <f t="shared" si="207"/>
        <v>0</v>
      </c>
      <c r="AA271" s="19">
        <f t="shared" si="207"/>
        <v>0</v>
      </c>
      <c r="AB271" s="19">
        <f t="shared" si="207"/>
        <v>0</v>
      </c>
      <c r="AC271" s="19">
        <f t="shared" si="207"/>
        <v>0</v>
      </c>
      <c r="AD271" s="19">
        <f t="shared" si="207"/>
        <v>0</v>
      </c>
      <c r="AE271" s="19">
        <f t="shared" si="207"/>
        <v>0</v>
      </c>
      <c r="AF271" s="19">
        <f t="shared" si="207"/>
        <v>0</v>
      </c>
      <c r="AG271" s="19">
        <f t="shared" si="207"/>
        <v>0</v>
      </c>
      <c r="AH271" s="19">
        <f t="shared" si="208"/>
        <v>0</v>
      </c>
      <c r="AI271" s="19">
        <f t="shared" si="208"/>
        <v>0</v>
      </c>
      <c r="AJ271" s="19">
        <f t="shared" si="208"/>
        <v>0</v>
      </c>
      <c r="AK271" s="19">
        <f t="shared" si="208"/>
        <v>0</v>
      </c>
      <c r="AL271" s="19">
        <f t="shared" si="208"/>
        <v>0</v>
      </c>
      <c r="AM271" s="19">
        <f t="shared" si="208"/>
        <v>0</v>
      </c>
      <c r="AN271" s="19">
        <f t="shared" si="208"/>
        <v>0</v>
      </c>
      <c r="AO271" s="2">
        <f t="shared" si="180"/>
        <v>0.7407407407407407</v>
      </c>
      <c r="AP271" s="2">
        <f t="shared" si="184"/>
        <v>44.81481481481481</v>
      </c>
      <c r="AQ271" s="240">
        <f t="shared" si="181"/>
        <v>0</v>
      </c>
      <c r="AR271">
        <f>[1]!dic_interpolado(D271:AN271,D$83:AN$83,AQ271)</f>
        <v>0.86599999999999999</v>
      </c>
      <c r="AS271" s="2">
        <f t="shared" si="182"/>
        <v>44.81481481481481</v>
      </c>
    </row>
    <row r="272" spans="1:45" x14ac:dyDescent="0.25">
      <c r="A272">
        <f t="shared" si="179"/>
        <v>45</v>
      </c>
      <c r="B272">
        <v>189</v>
      </c>
      <c r="C272" s="20">
        <f t="shared" si="183"/>
        <v>0.75</v>
      </c>
      <c r="D272" s="19">
        <f t="shared" si="205"/>
        <v>0</v>
      </c>
      <c r="E272" s="19">
        <f t="shared" si="205"/>
        <v>0</v>
      </c>
      <c r="F272" s="19">
        <f t="shared" si="205"/>
        <v>0</v>
      </c>
      <c r="G272" s="19">
        <f t="shared" si="205"/>
        <v>0</v>
      </c>
      <c r="H272" s="19">
        <f t="shared" si="205"/>
        <v>0</v>
      </c>
      <c r="I272" s="19">
        <f t="shared" si="205"/>
        <v>0</v>
      </c>
      <c r="J272" s="19">
        <f t="shared" si="205"/>
        <v>0</v>
      </c>
      <c r="K272" s="19">
        <f t="shared" si="205"/>
        <v>0</v>
      </c>
      <c r="L272" s="19">
        <f t="shared" si="205"/>
        <v>0</v>
      </c>
      <c r="M272" s="19">
        <f t="shared" si="205"/>
        <v>0</v>
      </c>
      <c r="N272" s="19">
        <f t="shared" si="206"/>
        <v>0</v>
      </c>
      <c r="O272" s="19">
        <f t="shared" si="206"/>
        <v>0</v>
      </c>
      <c r="P272" s="19">
        <f t="shared" si="206"/>
        <v>0</v>
      </c>
      <c r="Q272" s="19">
        <f t="shared" si="206"/>
        <v>0</v>
      </c>
      <c r="R272" s="19">
        <f t="shared" si="206"/>
        <v>0</v>
      </c>
      <c r="S272" s="19">
        <f t="shared" si="206"/>
        <v>0</v>
      </c>
      <c r="T272" s="19">
        <f t="shared" si="206"/>
        <v>0</v>
      </c>
      <c r="U272" s="19">
        <f t="shared" si="206"/>
        <v>0</v>
      </c>
      <c r="V272" s="19">
        <f t="shared" si="206"/>
        <v>0</v>
      </c>
      <c r="W272" s="19">
        <f t="shared" si="206"/>
        <v>0</v>
      </c>
      <c r="X272" s="19">
        <f t="shared" si="207"/>
        <v>0</v>
      </c>
      <c r="Y272" s="19">
        <f t="shared" si="207"/>
        <v>0</v>
      </c>
      <c r="Z272" s="19">
        <f t="shared" si="207"/>
        <v>0</v>
      </c>
      <c r="AA272" s="19">
        <f t="shared" si="207"/>
        <v>0</v>
      </c>
      <c r="AB272" s="19">
        <f t="shared" si="207"/>
        <v>0</v>
      </c>
      <c r="AC272" s="19">
        <f t="shared" si="207"/>
        <v>0</v>
      </c>
      <c r="AD272" s="19">
        <f t="shared" si="207"/>
        <v>0</v>
      </c>
      <c r="AE272" s="19">
        <f t="shared" si="207"/>
        <v>0</v>
      </c>
      <c r="AF272" s="19">
        <f t="shared" si="207"/>
        <v>0</v>
      </c>
      <c r="AG272" s="19">
        <f t="shared" si="207"/>
        <v>0</v>
      </c>
      <c r="AH272" s="19">
        <f t="shared" si="208"/>
        <v>0</v>
      </c>
      <c r="AI272" s="19">
        <f t="shared" si="208"/>
        <v>0</v>
      </c>
      <c r="AJ272" s="19">
        <f t="shared" si="208"/>
        <v>0</v>
      </c>
      <c r="AK272" s="19">
        <f t="shared" si="208"/>
        <v>0</v>
      </c>
      <c r="AL272" s="19">
        <f t="shared" si="208"/>
        <v>0</v>
      </c>
      <c r="AM272" s="19">
        <f t="shared" si="208"/>
        <v>0</v>
      </c>
      <c r="AN272" s="19">
        <f t="shared" si="208"/>
        <v>0</v>
      </c>
      <c r="AO272" s="2">
        <f t="shared" si="180"/>
        <v>0.75</v>
      </c>
      <c r="AP272" s="2">
        <f t="shared" si="184"/>
        <v>45</v>
      </c>
      <c r="AQ272" s="240">
        <f t="shared" si="181"/>
        <v>0</v>
      </c>
      <c r="AR272">
        <f>[1]!dic_interpolado(D272:AN272,D$83:AN$83,AQ272)</f>
        <v>0.86599999999999999</v>
      </c>
      <c r="AS272" s="2">
        <f t="shared" si="182"/>
        <v>45</v>
      </c>
    </row>
    <row r="273" spans="1:45" x14ac:dyDescent="0.25">
      <c r="A273">
        <f t="shared" si="179"/>
        <v>45.18518518518519</v>
      </c>
      <c r="B273">
        <v>190</v>
      </c>
      <c r="C273" s="20">
        <f t="shared" si="183"/>
        <v>0.7592592592592593</v>
      </c>
      <c r="D273" s="19">
        <f t="shared" si="205"/>
        <v>0</v>
      </c>
      <c r="E273" s="19">
        <f t="shared" si="205"/>
        <v>0</v>
      </c>
      <c r="F273" s="19">
        <f t="shared" si="205"/>
        <v>0</v>
      </c>
      <c r="G273" s="19">
        <f t="shared" si="205"/>
        <v>0</v>
      </c>
      <c r="H273" s="19">
        <f t="shared" si="205"/>
        <v>0</v>
      </c>
      <c r="I273" s="19">
        <f t="shared" si="205"/>
        <v>0</v>
      </c>
      <c r="J273" s="19">
        <f t="shared" si="205"/>
        <v>0</v>
      </c>
      <c r="K273" s="19">
        <f t="shared" si="205"/>
        <v>0</v>
      </c>
      <c r="L273" s="19">
        <f t="shared" si="205"/>
        <v>0</v>
      </c>
      <c r="M273" s="19">
        <f t="shared" si="205"/>
        <v>0</v>
      </c>
      <c r="N273" s="19">
        <f t="shared" si="206"/>
        <v>0</v>
      </c>
      <c r="O273" s="19">
        <f t="shared" si="206"/>
        <v>0</v>
      </c>
      <c r="P273" s="19">
        <f t="shared" si="206"/>
        <v>0</v>
      </c>
      <c r="Q273" s="19">
        <f t="shared" si="206"/>
        <v>0</v>
      </c>
      <c r="R273" s="19">
        <f t="shared" si="206"/>
        <v>0</v>
      </c>
      <c r="S273" s="19">
        <f t="shared" si="206"/>
        <v>0</v>
      </c>
      <c r="T273" s="19">
        <f t="shared" si="206"/>
        <v>0</v>
      </c>
      <c r="U273" s="19">
        <f t="shared" si="206"/>
        <v>0</v>
      </c>
      <c r="V273" s="19">
        <f t="shared" si="206"/>
        <v>0</v>
      </c>
      <c r="W273" s="19">
        <f t="shared" si="206"/>
        <v>0</v>
      </c>
      <c r="X273" s="19">
        <f t="shared" si="207"/>
        <v>0</v>
      </c>
      <c r="Y273" s="19">
        <f t="shared" si="207"/>
        <v>0</v>
      </c>
      <c r="Z273" s="19">
        <f t="shared" si="207"/>
        <v>0</v>
      </c>
      <c r="AA273" s="19">
        <f t="shared" si="207"/>
        <v>0</v>
      </c>
      <c r="AB273" s="19">
        <f t="shared" si="207"/>
        <v>0</v>
      </c>
      <c r="AC273" s="19">
        <f t="shared" si="207"/>
        <v>0</v>
      </c>
      <c r="AD273" s="19">
        <f t="shared" si="207"/>
        <v>0</v>
      </c>
      <c r="AE273" s="19">
        <f t="shared" si="207"/>
        <v>0</v>
      </c>
      <c r="AF273" s="19">
        <f t="shared" si="207"/>
        <v>0</v>
      </c>
      <c r="AG273" s="19">
        <f t="shared" si="207"/>
        <v>0</v>
      </c>
      <c r="AH273" s="19">
        <f t="shared" si="208"/>
        <v>0</v>
      </c>
      <c r="AI273" s="19">
        <f t="shared" si="208"/>
        <v>0</v>
      </c>
      <c r="AJ273" s="19">
        <f t="shared" si="208"/>
        <v>0</v>
      </c>
      <c r="AK273" s="19">
        <f t="shared" si="208"/>
        <v>0</v>
      </c>
      <c r="AL273" s="19">
        <f t="shared" si="208"/>
        <v>0</v>
      </c>
      <c r="AM273" s="19">
        <f t="shared" si="208"/>
        <v>0</v>
      </c>
      <c r="AN273" s="19">
        <f t="shared" si="208"/>
        <v>0</v>
      </c>
      <c r="AO273" s="2">
        <f t="shared" si="180"/>
        <v>0.7592592592592593</v>
      </c>
      <c r="AP273" s="2">
        <f t="shared" si="184"/>
        <v>45.18518518518519</v>
      </c>
      <c r="AQ273" s="240">
        <f t="shared" si="181"/>
        <v>0</v>
      </c>
      <c r="AR273">
        <f>[1]!dic_interpolado(D273:AN273,D$83:AN$83,AQ273)</f>
        <v>0.86599999999999999</v>
      </c>
      <c r="AS273" s="2">
        <f t="shared" si="182"/>
        <v>45.18518518518519</v>
      </c>
    </row>
    <row r="274" spans="1:45" x14ac:dyDescent="0.25">
      <c r="A274">
        <f t="shared" si="179"/>
        <v>45.370370370370374</v>
      </c>
      <c r="B274">
        <v>191</v>
      </c>
      <c r="C274" s="20">
        <f t="shared" si="183"/>
        <v>0.7685185185185186</v>
      </c>
      <c r="D274" s="19">
        <f t="shared" ref="D274:M283" si="209">$H$74+$C274*$G$74+$F$74*D$83+$E$74*D$83*$C274+$C274^2*$D$74+$C$74*D$83^2</f>
        <v>0</v>
      </c>
      <c r="E274" s="19">
        <f t="shared" si="209"/>
        <v>0</v>
      </c>
      <c r="F274" s="19">
        <f t="shared" si="209"/>
        <v>0</v>
      </c>
      <c r="G274" s="19">
        <f t="shared" si="209"/>
        <v>0</v>
      </c>
      <c r="H274" s="19">
        <f t="shared" si="209"/>
        <v>0</v>
      </c>
      <c r="I274" s="19">
        <f t="shared" si="209"/>
        <v>0</v>
      </c>
      <c r="J274" s="19">
        <f t="shared" si="209"/>
        <v>0</v>
      </c>
      <c r="K274" s="19">
        <f t="shared" si="209"/>
        <v>0</v>
      </c>
      <c r="L274" s="19">
        <f t="shared" si="209"/>
        <v>0</v>
      </c>
      <c r="M274" s="19">
        <f t="shared" si="209"/>
        <v>0</v>
      </c>
      <c r="N274" s="19">
        <f t="shared" ref="N274:W283" si="210">$H$74+$C274*$G$74+$F$74*N$83+$E$74*N$83*$C274+$C274^2*$D$74+$C$74*N$83^2</f>
        <v>0</v>
      </c>
      <c r="O274" s="19">
        <f t="shared" si="210"/>
        <v>0</v>
      </c>
      <c r="P274" s="19">
        <f t="shared" si="210"/>
        <v>0</v>
      </c>
      <c r="Q274" s="19">
        <f t="shared" si="210"/>
        <v>0</v>
      </c>
      <c r="R274" s="19">
        <f t="shared" si="210"/>
        <v>0</v>
      </c>
      <c r="S274" s="19">
        <f t="shared" si="210"/>
        <v>0</v>
      </c>
      <c r="T274" s="19">
        <f t="shared" si="210"/>
        <v>0</v>
      </c>
      <c r="U274" s="19">
        <f t="shared" si="210"/>
        <v>0</v>
      </c>
      <c r="V274" s="19">
        <f t="shared" si="210"/>
        <v>0</v>
      </c>
      <c r="W274" s="19">
        <f t="shared" si="210"/>
        <v>0</v>
      </c>
      <c r="X274" s="19">
        <f t="shared" ref="X274:AG283" si="211">$H$74+$C274*$G$74+$F$74*X$83+$E$74*X$83*$C274+$C274^2*$D$74+$C$74*X$83^2</f>
        <v>0</v>
      </c>
      <c r="Y274" s="19">
        <f t="shared" si="211"/>
        <v>0</v>
      </c>
      <c r="Z274" s="19">
        <f t="shared" si="211"/>
        <v>0</v>
      </c>
      <c r="AA274" s="19">
        <f t="shared" si="211"/>
        <v>0</v>
      </c>
      <c r="AB274" s="19">
        <f t="shared" si="211"/>
        <v>0</v>
      </c>
      <c r="AC274" s="19">
        <f t="shared" si="211"/>
        <v>0</v>
      </c>
      <c r="AD274" s="19">
        <f t="shared" si="211"/>
        <v>0</v>
      </c>
      <c r="AE274" s="19">
        <f t="shared" si="211"/>
        <v>0</v>
      </c>
      <c r="AF274" s="19">
        <f t="shared" si="211"/>
        <v>0</v>
      </c>
      <c r="AG274" s="19">
        <f t="shared" si="211"/>
        <v>0</v>
      </c>
      <c r="AH274" s="19">
        <f t="shared" ref="AH274:AN283" si="212">$H$74+$C274*$G$74+$F$74*AH$83+$E$74*AH$83*$C274+$C274^2*$D$74+$C$74*AH$83^2</f>
        <v>0</v>
      </c>
      <c r="AI274" s="19">
        <f t="shared" si="212"/>
        <v>0</v>
      </c>
      <c r="AJ274" s="19">
        <f t="shared" si="212"/>
        <v>0</v>
      </c>
      <c r="AK274" s="19">
        <f t="shared" si="212"/>
        <v>0</v>
      </c>
      <c r="AL274" s="19">
        <f t="shared" si="212"/>
        <v>0</v>
      </c>
      <c r="AM274" s="19">
        <f t="shared" si="212"/>
        <v>0</v>
      </c>
      <c r="AN274" s="19">
        <f t="shared" si="212"/>
        <v>0</v>
      </c>
      <c r="AO274" s="2">
        <f t="shared" si="180"/>
        <v>0.7685185185185186</v>
      </c>
      <c r="AP274" s="2">
        <f t="shared" si="184"/>
        <v>45.370370370370374</v>
      </c>
      <c r="AQ274" s="240">
        <f t="shared" si="181"/>
        <v>0</v>
      </c>
      <c r="AR274">
        <f>[1]!dic_interpolado(D274:AN274,D$83:AN$83,AQ274)</f>
        <v>0.86599999999999999</v>
      </c>
      <c r="AS274" s="2">
        <f t="shared" si="182"/>
        <v>45.370370370370374</v>
      </c>
    </row>
    <row r="275" spans="1:45" x14ac:dyDescent="0.25">
      <c r="A275">
        <f t="shared" si="179"/>
        <v>45.555555555555557</v>
      </c>
      <c r="B275">
        <v>192</v>
      </c>
      <c r="C275" s="20">
        <f t="shared" si="183"/>
        <v>0.77777777777777779</v>
      </c>
      <c r="D275" s="19">
        <f t="shared" si="209"/>
        <v>0</v>
      </c>
      <c r="E275" s="19">
        <f t="shared" si="209"/>
        <v>0</v>
      </c>
      <c r="F275" s="19">
        <f t="shared" si="209"/>
        <v>0</v>
      </c>
      <c r="G275" s="19">
        <f t="shared" si="209"/>
        <v>0</v>
      </c>
      <c r="H275" s="19">
        <f t="shared" si="209"/>
        <v>0</v>
      </c>
      <c r="I275" s="19">
        <f t="shared" si="209"/>
        <v>0</v>
      </c>
      <c r="J275" s="19">
        <f t="shared" si="209"/>
        <v>0</v>
      </c>
      <c r="K275" s="19">
        <f t="shared" si="209"/>
        <v>0</v>
      </c>
      <c r="L275" s="19">
        <f t="shared" si="209"/>
        <v>0</v>
      </c>
      <c r="M275" s="19">
        <f t="shared" si="209"/>
        <v>0</v>
      </c>
      <c r="N275" s="19">
        <f t="shared" si="210"/>
        <v>0</v>
      </c>
      <c r="O275" s="19">
        <f t="shared" si="210"/>
        <v>0</v>
      </c>
      <c r="P275" s="19">
        <f t="shared" si="210"/>
        <v>0</v>
      </c>
      <c r="Q275" s="19">
        <f t="shared" si="210"/>
        <v>0</v>
      </c>
      <c r="R275" s="19">
        <f t="shared" si="210"/>
        <v>0</v>
      </c>
      <c r="S275" s="19">
        <f t="shared" si="210"/>
        <v>0</v>
      </c>
      <c r="T275" s="19">
        <f t="shared" si="210"/>
        <v>0</v>
      </c>
      <c r="U275" s="19">
        <f t="shared" si="210"/>
        <v>0</v>
      </c>
      <c r="V275" s="19">
        <f t="shared" si="210"/>
        <v>0</v>
      </c>
      <c r="W275" s="19">
        <f t="shared" si="210"/>
        <v>0</v>
      </c>
      <c r="X275" s="19">
        <f t="shared" si="211"/>
        <v>0</v>
      </c>
      <c r="Y275" s="19">
        <f t="shared" si="211"/>
        <v>0</v>
      </c>
      <c r="Z275" s="19">
        <f t="shared" si="211"/>
        <v>0</v>
      </c>
      <c r="AA275" s="19">
        <f t="shared" si="211"/>
        <v>0</v>
      </c>
      <c r="AB275" s="19">
        <f t="shared" si="211"/>
        <v>0</v>
      </c>
      <c r="AC275" s="19">
        <f t="shared" si="211"/>
        <v>0</v>
      </c>
      <c r="AD275" s="19">
        <f t="shared" si="211"/>
        <v>0</v>
      </c>
      <c r="AE275" s="19">
        <f t="shared" si="211"/>
        <v>0</v>
      </c>
      <c r="AF275" s="19">
        <f t="shared" si="211"/>
        <v>0</v>
      </c>
      <c r="AG275" s="19">
        <f t="shared" si="211"/>
        <v>0</v>
      </c>
      <c r="AH275" s="19">
        <f t="shared" si="212"/>
        <v>0</v>
      </c>
      <c r="AI275" s="19">
        <f t="shared" si="212"/>
        <v>0</v>
      </c>
      <c r="AJ275" s="19">
        <f t="shared" si="212"/>
        <v>0</v>
      </c>
      <c r="AK275" s="19">
        <f t="shared" si="212"/>
        <v>0</v>
      </c>
      <c r="AL275" s="19">
        <f t="shared" si="212"/>
        <v>0</v>
      </c>
      <c r="AM275" s="19">
        <f t="shared" si="212"/>
        <v>0</v>
      </c>
      <c r="AN275" s="19">
        <f t="shared" si="212"/>
        <v>0</v>
      </c>
      <c r="AO275" s="2">
        <f t="shared" si="180"/>
        <v>0.77777777777777779</v>
      </c>
      <c r="AP275" s="2">
        <f t="shared" si="184"/>
        <v>45.555555555555557</v>
      </c>
      <c r="AQ275" s="240">
        <f t="shared" si="181"/>
        <v>0</v>
      </c>
      <c r="AR275">
        <f>[1]!dic_interpolado(D275:AN275,D$83:AN$83,AQ275)</f>
        <v>0.86599999999999999</v>
      </c>
      <c r="AS275" s="2">
        <f t="shared" si="182"/>
        <v>45.555555555555557</v>
      </c>
    </row>
    <row r="276" spans="1:45" x14ac:dyDescent="0.25">
      <c r="A276">
        <f t="shared" ref="A276:A299" si="213">(D$4-D$5)/(D$6-D$7)*C276+AVERAGE(D$4:D$5)</f>
        <v>45.74074074074074</v>
      </c>
      <c r="B276">
        <v>193</v>
      </c>
      <c r="C276" s="20">
        <f t="shared" si="183"/>
        <v>0.78703703703703698</v>
      </c>
      <c r="D276" s="19">
        <f t="shared" si="209"/>
        <v>0</v>
      </c>
      <c r="E276" s="19">
        <f t="shared" si="209"/>
        <v>0</v>
      </c>
      <c r="F276" s="19">
        <f t="shared" si="209"/>
        <v>0</v>
      </c>
      <c r="G276" s="19">
        <f t="shared" si="209"/>
        <v>0</v>
      </c>
      <c r="H276" s="19">
        <f t="shared" si="209"/>
        <v>0</v>
      </c>
      <c r="I276" s="19">
        <f t="shared" si="209"/>
        <v>0</v>
      </c>
      <c r="J276" s="19">
        <f t="shared" si="209"/>
        <v>0</v>
      </c>
      <c r="K276" s="19">
        <f t="shared" si="209"/>
        <v>0</v>
      </c>
      <c r="L276" s="19">
        <f t="shared" si="209"/>
        <v>0</v>
      </c>
      <c r="M276" s="19">
        <f t="shared" si="209"/>
        <v>0</v>
      </c>
      <c r="N276" s="19">
        <f t="shared" si="210"/>
        <v>0</v>
      </c>
      <c r="O276" s="19">
        <f t="shared" si="210"/>
        <v>0</v>
      </c>
      <c r="P276" s="19">
        <f t="shared" si="210"/>
        <v>0</v>
      </c>
      <c r="Q276" s="19">
        <f t="shared" si="210"/>
        <v>0</v>
      </c>
      <c r="R276" s="19">
        <f t="shared" si="210"/>
        <v>0</v>
      </c>
      <c r="S276" s="19">
        <f t="shared" si="210"/>
        <v>0</v>
      </c>
      <c r="T276" s="19">
        <f t="shared" si="210"/>
        <v>0</v>
      </c>
      <c r="U276" s="19">
        <f t="shared" si="210"/>
        <v>0</v>
      </c>
      <c r="V276" s="19">
        <f t="shared" si="210"/>
        <v>0</v>
      </c>
      <c r="W276" s="19">
        <f t="shared" si="210"/>
        <v>0</v>
      </c>
      <c r="X276" s="19">
        <f t="shared" si="211"/>
        <v>0</v>
      </c>
      <c r="Y276" s="19">
        <f t="shared" si="211"/>
        <v>0</v>
      </c>
      <c r="Z276" s="19">
        <f t="shared" si="211"/>
        <v>0</v>
      </c>
      <c r="AA276" s="19">
        <f t="shared" si="211"/>
        <v>0</v>
      </c>
      <c r="AB276" s="19">
        <f t="shared" si="211"/>
        <v>0</v>
      </c>
      <c r="AC276" s="19">
        <f t="shared" si="211"/>
        <v>0</v>
      </c>
      <c r="AD276" s="19">
        <f t="shared" si="211"/>
        <v>0</v>
      </c>
      <c r="AE276" s="19">
        <f t="shared" si="211"/>
        <v>0</v>
      </c>
      <c r="AF276" s="19">
        <f t="shared" si="211"/>
        <v>0</v>
      </c>
      <c r="AG276" s="19">
        <f t="shared" si="211"/>
        <v>0</v>
      </c>
      <c r="AH276" s="19">
        <f t="shared" si="212"/>
        <v>0</v>
      </c>
      <c r="AI276" s="19">
        <f t="shared" si="212"/>
        <v>0</v>
      </c>
      <c r="AJ276" s="19">
        <f t="shared" si="212"/>
        <v>0</v>
      </c>
      <c r="AK276" s="19">
        <f t="shared" si="212"/>
        <v>0</v>
      </c>
      <c r="AL276" s="19">
        <f t="shared" si="212"/>
        <v>0</v>
      </c>
      <c r="AM276" s="19">
        <f t="shared" si="212"/>
        <v>0</v>
      </c>
      <c r="AN276" s="19">
        <f t="shared" si="212"/>
        <v>0</v>
      </c>
      <c r="AO276" s="2">
        <f t="shared" ref="AO276:AO299" si="214">C276</f>
        <v>0.78703703703703698</v>
      </c>
      <c r="AP276" s="2">
        <f t="shared" si="184"/>
        <v>45.74074074074074</v>
      </c>
      <c r="AQ276" s="240">
        <f t="shared" ref="AQ276:AQ299" si="215">IF(AQ$82=1,MAX($D276:$AN276),MIN($D276:$AN276))</f>
        <v>0</v>
      </c>
      <c r="AR276">
        <f>[1]!dic_interpolado(D276:AN276,D$83:AN$83,AQ276)</f>
        <v>0.86599999999999999</v>
      </c>
      <c r="AS276" s="2">
        <f t="shared" ref="AS276:AS299" si="216">(D$4-D$5)/(D$6-D$7)*AO276+AVERAGE(D$4:D$5)</f>
        <v>45.74074074074074</v>
      </c>
    </row>
    <row r="277" spans="1:45" x14ac:dyDescent="0.25">
      <c r="A277">
        <f t="shared" si="213"/>
        <v>45.925925925925924</v>
      </c>
      <c r="B277">
        <v>194</v>
      </c>
      <c r="C277" s="20">
        <f t="shared" ref="C277:C298" si="217">(C$84-C$299)/B$83*(B$83-B277)+C$299</f>
        <v>0.79629629629629628</v>
      </c>
      <c r="D277" s="19">
        <f t="shared" si="209"/>
        <v>0</v>
      </c>
      <c r="E277" s="19">
        <f t="shared" si="209"/>
        <v>0</v>
      </c>
      <c r="F277" s="19">
        <f t="shared" si="209"/>
        <v>0</v>
      </c>
      <c r="G277" s="19">
        <f t="shared" si="209"/>
        <v>0</v>
      </c>
      <c r="H277" s="19">
        <f t="shared" si="209"/>
        <v>0</v>
      </c>
      <c r="I277" s="19">
        <f t="shared" si="209"/>
        <v>0</v>
      </c>
      <c r="J277" s="19">
        <f t="shared" si="209"/>
        <v>0</v>
      </c>
      <c r="K277" s="19">
        <f t="shared" si="209"/>
        <v>0</v>
      </c>
      <c r="L277" s="19">
        <f t="shared" si="209"/>
        <v>0</v>
      </c>
      <c r="M277" s="19">
        <f t="shared" si="209"/>
        <v>0</v>
      </c>
      <c r="N277" s="19">
        <f t="shared" si="210"/>
        <v>0</v>
      </c>
      <c r="O277" s="19">
        <f t="shared" si="210"/>
        <v>0</v>
      </c>
      <c r="P277" s="19">
        <f t="shared" si="210"/>
        <v>0</v>
      </c>
      <c r="Q277" s="19">
        <f t="shared" si="210"/>
        <v>0</v>
      </c>
      <c r="R277" s="19">
        <f t="shared" si="210"/>
        <v>0</v>
      </c>
      <c r="S277" s="19">
        <f t="shared" si="210"/>
        <v>0</v>
      </c>
      <c r="T277" s="19">
        <f t="shared" si="210"/>
        <v>0</v>
      </c>
      <c r="U277" s="19">
        <f t="shared" si="210"/>
        <v>0</v>
      </c>
      <c r="V277" s="19">
        <f t="shared" si="210"/>
        <v>0</v>
      </c>
      <c r="W277" s="19">
        <f t="shared" si="210"/>
        <v>0</v>
      </c>
      <c r="X277" s="19">
        <f t="shared" si="211"/>
        <v>0</v>
      </c>
      <c r="Y277" s="19">
        <f t="shared" si="211"/>
        <v>0</v>
      </c>
      <c r="Z277" s="19">
        <f t="shared" si="211"/>
        <v>0</v>
      </c>
      <c r="AA277" s="19">
        <f t="shared" si="211"/>
        <v>0</v>
      </c>
      <c r="AB277" s="19">
        <f t="shared" si="211"/>
        <v>0</v>
      </c>
      <c r="AC277" s="19">
        <f t="shared" si="211"/>
        <v>0</v>
      </c>
      <c r="AD277" s="19">
        <f t="shared" si="211"/>
        <v>0</v>
      </c>
      <c r="AE277" s="19">
        <f t="shared" si="211"/>
        <v>0</v>
      </c>
      <c r="AF277" s="19">
        <f t="shared" si="211"/>
        <v>0</v>
      </c>
      <c r="AG277" s="19">
        <f t="shared" si="211"/>
        <v>0</v>
      </c>
      <c r="AH277" s="19">
        <f t="shared" si="212"/>
        <v>0</v>
      </c>
      <c r="AI277" s="19">
        <f t="shared" si="212"/>
        <v>0</v>
      </c>
      <c r="AJ277" s="19">
        <f t="shared" si="212"/>
        <v>0</v>
      </c>
      <c r="AK277" s="19">
        <f t="shared" si="212"/>
        <v>0</v>
      </c>
      <c r="AL277" s="19">
        <f t="shared" si="212"/>
        <v>0</v>
      </c>
      <c r="AM277" s="19">
        <f t="shared" si="212"/>
        <v>0</v>
      </c>
      <c r="AN277" s="19">
        <f t="shared" si="212"/>
        <v>0</v>
      </c>
      <c r="AO277" s="2">
        <f t="shared" si="214"/>
        <v>0.79629629629629628</v>
      </c>
      <c r="AP277" s="2">
        <f t="shared" ref="AP277:AP299" si="218">($D$4-$D$5)/($D$6-$D$7)*C277+AVERAGE($D$4:$D$5)</f>
        <v>45.925925925925924</v>
      </c>
      <c r="AQ277" s="240">
        <f t="shared" si="215"/>
        <v>0</v>
      </c>
      <c r="AR277">
        <f>[1]!dic_interpolado(D277:AN277,D$83:AN$83,AQ277)</f>
        <v>0.86599999999999999</v>
      </c>
      <c r="AS277" s="2">
        <f t="shared" si="216"/>
        <v>45.925925925925924</v>
      </c>
    </row>
    <row r="278" spans="1:45" x14ac:dyDescent="0.25">
      <c r="A278">
        <f t="shared" si="213"/>
        <v>46.111111111111114</v>
      </c>
      <c r="B278">
        <v>195</v>
      </c>
      <c r="C278" s="20">
        <f t="shared" si="217"/>
        <v>0.80555555555555558</v>
      </c>
      <c r="D278" s="19">
        <f t="shared" si="209"/>
        <v>0</v>
      </c>
      <c r="E278" s="19">
        <f t="shared" si="209"/>
        <v>0</v>
      </c>
      <c r="F278" s="19">
        <f t="shared" si="209"/>
        <v>0</v>
      </c>
      <c r="G278" s="19">
        <f t="shared" si="209"/>
        <v>0</v>
      </c>
      <c r="H278" s="19">
        <f t="shared" si="209"/>
        <v>0</v>
      </c>
      <c r="I278" s="19">
        <f t="shared" si="209"/>
        <v>0</v>
      </c>
      <c r="J278" s="19">
        <f t="shared" si="209"/>
        <v>0</v>
      </c>
      <c r="K278" s="19">
        <f t="shared" si="209"/>
        <v>0</v>
      </c>
      <c r="L278" s="19">
        <f t="shared" si="209"/>
        <v>0</v>
      </c>
      <c r="M278" s="19">
        <f t="shared" si="209"/>
        <v>0</v>
      </c>
      <c r="N278" s="19">
        <f t="shared" si="210"/>
        <v>0</v>
      </c>
      <c r="O278" s="19">
        <f t="shared" si="210"/>
        <v>0</v>
      </c>
      <c r="P278" s="19">
        <f t="shared" si="210"/>
        <v>0</v>
      </c>
      <c r="Q278" s="19">
        <f t="shared" si="210"/>
        <v>0</v>
      </c>
      <c r="R278" s="19">
        <f t="shared" si="210"/>
        <v>0</v>
      </c>
      <c r="S278" s="19">
        <f t="shared" si="210"/>
        <v>0</v>
      </c>
      <c r="T278" s="19">
        <f t="shared" si="210"/>
        <v>0</v>
      </c>
      <c r="U278" s="19">
        <f t="shared" si="210"/>
        <v>0</v>
      </c>
      <c r="V278" s="19">
        <f t="shared" si="210"/>
        <v>0</v>
      </c>
      <c r="W278" s="19">
        <f t="shared" si="210"/>
        <v>0</v>
      </c>
      <c r="X278" s="19">
        <f t="shared" si="211"/>
        <v>0</v>
      </c>
      <c r="Y278" s="19">
        <f t="shared" si="211"/>
        <v>0</v>
      </c>
      <c r="Z278" s="19">
        <f t="shared" si="211"/>
        <v>0</v>
      </c>
      <c r="AA278" s="19">
        <f t="shared" si="211"/>
        <v>0</v>
      </c>
      <c r="AB278" s="19">
        <f t="shared" si="211"/>
        <v>0</v>
      </c>
      <c r="AC278" s="19">
        <f t="shared" si="211"/>
        <v>0</v>
      </c>
      <c r="AD278" s="19">
        <f t="shared" si="211"/>
        <v>0</v>
      </c>
      <c r="AE278" s="19">
        <f t="shared" si="211"/>
        <v>0</v>
      </c>
      <c r="AF278" s="19">
        <f t="shared" si="211"/>
        <v>0</v>
      </c>
      <c r="AG278" s="19">
        <f t="shared" si="211"/>
        <v>0</v>
      </c>
      <c r="AH278" s="19">
        <f t="shared" si="212"/>
        <v>0</v>
      </c>
      <c r="AI278" s="19">
        <f t="shared" si="212"/>
        <v>0</v>
      </c>
      <c r="AJ278" s="19">
        <f t="shared" si="212"/>
        <v>0</v>
      </c>
      <c r="AK278" s="19">
        <f t="shared" si="212"/>
        <v>0</v>
      </c>
      <c r="AL278" s="19">
        <f t="shared" si="212"/>
        <v>0</v>
      </c>
      <c r="AM278" s="19">
        <f t="shared" si="212"/>
        <v>0</v>
      </c>
      <c r="AN278" s="19">
        <f t="shared" si="212"/>
        <v>0</v>
      </c>
      <c r="AO278" s="2">
        <f t="shared" si="214"/>
        <v>0.80555555555555558</v>
      </c>
      <c r="AP278" s="2">
        <f t="shared" si="218"/>
        <v>46.111111111111114</v>
      </c>
      <c r="AQ278" s="240">
        <f t="shared" si="215"/>
        <v>0</v>
      </c>
      <c r="AR278">
        <f>[1]!dic_interpolado(D278:AN278,D$83:AN$83,AQ278)</f>
        <v>0.86599999999999999</v>
      </c>
      <c r="AS278" s="2">
        <f t="shared" si="216"/>
        <v>46.111111111111114</v>
      </c>
    </row>
    <row r="279" spans="1:45" x14ac:dyDescent="0.25">
      <c r="A279">
        <f t="shared" si="213"/>
        <v>46.296296296296298</v>
      </c>
      <c r="B279">
        <v>196</v>
      </c>
      <c r="C279" s="20">
        <f t="shared" si="217"/>
        <v>0.81481481481481488</v>
      </c>
      <c r="D279" s="19">
        <f t="shared" si="209"/>
        <v>0</v>
      </c>
      <c r="E279" s="19">
        <f t="shared" si="209"/>
        <v>0</v>
      </c>
      <c r="F279" s="19">
        <f t="shared" si="209"/>
        <v>0</v>
      </c>
      <c r="G279" s="19">
        <f t="shared" si="209"/>
        <v>0</v>
      </c>
      <c r="H279" s="19">
        <f t="shared" si="209"/>
        <v>0</v>
      </c>
      <c r="I279" s="19">
        <f t="shared" si="209"/>
        <v>0</v>
      </c>
      <c r="J279" s="19">
        <f t="shared" si="209"/>
        <v>0</v>
      </c>
      <c r="K279" s="19">
        <f t="shared" si="209"/>
        <v>0</v>
      </c>
      <c r="L279" s="19">
        <f t="shared" si="209"/>
        <v>0</v>
      </c>
      <c r="M279" s="19">
        <f t="shared" si="209"/>
        <v>0</v>
      </c>
      <c r="N279" s="19">
        <f t="shared" si="210"/>
        <v>0</v>
      </c>
      <c r="O279" s="19">
        <f t="shared" si="210"/>
        <v>0</v>
      </c>
      <c r="P279" s="19">
        <f t="shared" si="210"/>
        <v>0</v>
      </c>
      <c r="Q279" s="19">
        <f t="shared" si="210"/>
        <v>0</v>
      </c>
      <c r="R279" s="19">
        <f t="shared" si="210"/>
        <v>0</v>
      </c>
      <c r="S279" s="19">
        <f t="shared" si="210"/>
        <v>0</v>
      </c>
      <c r="T279" s="19">
        <f t="shared" si="210"/>
        <v>0</v>
      </c>
      <c r="U279" s="19">
        <f t="shared" si="210"/>
        <v>0</v>
      </c>
      <c r="V279" s="19">
        <f t="shared" si="210"/>
        <v>0</v>
      </c>
      <c r="W279" s="19">
        <f t="shared" si="210"/>
        <v>0</v>
      </c>
      <c r="X279" s="19">
        <f t="shared" si="211"/>
        <v>0</v>
      </c>
      <c r="Y279" s="19">
        <f t="shared" si="211"/>
        <v>0</v>
      </c>
      <c r="Z279" s="19">
        <f t="shared" si="211"/>
        <v>0</v>
      </c>
      <c r="AA279" s="19">
        <f t="shared" si="211"/>
        <v>0</v>
      </c>
      <c r="AB279" s="19">
        <f t="shared" si="211"/>
        <v>0</v>
      </c>
      <c r="AC279" s="19">
        <f t="shared" si="211"/>
        <v>0</v>
      </c>
      <c r="AD279" s="19">
        <f t="shared" si="211"/>
        <v>0</v>
      </c>
      <c r="AE279" s="19">
        <f t="shared" si="211"/>
        <v>0</v>
      </c>
      <c r="AF279" s="19">
        <f t="shared" si="211"/>
        <v>0</v>
      </c>
      <c r="AG279" s="19">
        <f t="shared" si="211"/>
        <v>0</v>
      </c>
      <c r="AH279" s="19">
        <f t="shared" si="212"/>
        <v>0</v>
      </c>
      <c r="AI279" s="19">
        <f t="shared" si="212"/>
        <v>0</v>
      </c>
      <c r="AJ279" s="19">
        <f t="shared" si="212"/>
        <v>0</v>
      </c>
      <c r="AK279" s="19">
        <f t="shared" si="212"/>
        <v>0</v>
      </c>
      <c r="AL279" s="19">
        <f t="shared" si="212"/>
        <v>0</v>
      </c>
      <c r="AM279" s="19">
        <f t="shared" si="212"/>
        <v>0</v>
      </c>
      <c r="AN279" s="19">
        <f t="shared" si="212"/>
        <v>0</v>
      </c>
      <c r="AO279" s="2">
        <f t="shared" si="214"/>
        <v>0.81481481481481488</v>
      </c>
      <c r="AP279" s="2">
        <f t="shared" si="218"/>
        <v>46.296296296296298</v>
      </c>
      <c r="AQ279" s="240">
        <f t="shared" si="215"/>
        <v>0</v>
      </c>
      <c r="AR279">
        <f>[1]!dic_interpolado(D279:AN279,D$83:AN$83,AQ279)</f>
        <v>0.86599999999999999</v>
      </c>
      <c r="AS279" s="2">
        <f t="shared" si="216"/>
        <v>46.296296296296298</v>
      </c>
    </row>
    <row r="280" spans="1:45" x14ac:dyDescent="0.25">
      <c r="A280">
        <f t="shared" si="213"/>
        <v>46.481481481481481</v>
      </c>
      <c r="B280">
        <v>197</v>
      </c>
      <c r="C280" s="20">
        <f t="shared" si="217"/>
        <v>0.82407407407407407</v>
      </c>
      <c r="D280" s="19">
        <f t="shared" si="209"/>
        <v>0</v>
      </c>
      <c r="E280" s="19">
        <f t="shared" si="209"/>
        <v>0</v>
      </c>
      <c r="F280" s="19">
        <f t="shared" si="209"/>
        <v>0</v>
      </c>
      <c r="G280" s="19">
        <f t="shared" si="209"/>
        <v>0</v>
      </c>
      <c r="H280" s="19">
        <f t="shared" si="209"/>
        <v>0</v>
      </c>
      <c r="I280" s="19">
        <f t="shared" si="209"/>
        <v>0</v>
      </c>
      <c r="J280" s="19">
        <f t="shared" si="209"/>
        <v>0</v>
      </c>
      <c r="K280" s="19">
        <f t="shared" si="209"/>
        <v>0</v>
      </c>
      <c r="L280" s="19">
        <f t="shared" si="209"/>
        <v>0</v>
      </c>
      <c r="M280" s="19">
        <f t="shared" si="209"/>
        <v>0</v>
      </c>
      <c r="N280" s="19">
        <f t="shared" si="210"/>
        <v>0</v>
      </c>
      <c r="O280" s="19">
        <f t="shared" si="210"/>
        <v>0</v>
      </c>
      <c r="P280" s="19">
        <f t="shared" si="210"/>
        <v>0</v>
      </c>
      <c r="Q280" s="19">
        <f t="shared" si="210"/>
        <v>0</v>
      </c>
      <c r="R280" s="19">
        <f t="shared" si="210"/>
        <v>0</v>
      </c>
      <c r="S280" s="19">
        <f t="shared" si="210"/>
        <v>0</v>
      </c>
      <c r="T280" s="19">
        <f t="shared" si="210"/>
        <v>0</v>
      </c>
      <c r="U280" s="19">
        <f t="shared" si="210"/>
        <v>0</v>
      </c>
      <c r="V280" s="19">
        <f t="shared" si="210"/>
        <v>0</v>
      </c>
      <c r="W280" s="19">
        <f t="shared" si="210"/>
        <v>0</v>
      </c>
      <c r="X280" s="19">
        <f t="shared" si="211"/>
        <v>0</v>
      </c>
      <c r="Y280" s="19">
        <f t="shared" si="211"/>
        <v>0</v>
      </c>
      <c r="Z280" s="19">
        <f t="shared" si="211"/>
        <v>0</v>
      </c>
      <c r="AA280" s="19">
        <f t="shared" si="211"/>
        <v>0</v>
      </c>
      <c r="AB280" s="19">
        <f t="shared" si="211"/>
        <v>0</v>
      </c>
      <c r="AC280" s="19">
        <f t="shared" si="211"/>
        <v>0</v>
      </c>
      <c r="AD280" s="19">
        <f t="shared" si="211"/>
        <v>0</v>
      </c>
      <c r="AE280" s="19">
        <f t="shared" si="211"/>
        <v>0</v>
      </c>
      <c r="AF280" s="19">
        <f t="shared" si="211"/>
        <v>0</v>
      </c>
      <c r="AG280" s="19">
        <f t="shared" si="211"/>
        <v>0</v>
      </c>
      <c r="AH280" s="19">
        <f t="shared" si="212"/>
        <v>0</v>
      </c>
      <c r="AI280" s="19">
        <f t="shared" si="212"/>
        <v>0</v>
      </c>
      <c r="AJ280" s="19">
        <f t="shared" si="212"/>
        <v>0</v>
      </c>
      <c r="AK280" s="19">
        <f t="shared" si="212"/>
        <v>0</v>
      </c>
      <c r="AL280" s="19">
        <f t="shared" si="212"/>
        <v>0</v>
      </c>
      <c r="AM280" s="19">
        <f t="shared" si="212"/>
        <v>0</v>
      </c>
      <c r="AN280" s="19">
        <f t="shared" si="212"/>
        <v>0</v>
      </c>
      <c r="AO280" s="2">
        <f t="shared" si="214"/>
        <v>0.82407407407407407</v>
      </c>
      <c r="AP280" s="2">
        <f t="shared" si="218"/>
        <v>46.481481481481481</v>
      </c>
      <c r="AQ280" s="240">
        <f t="shared" si="215"/>
        <v>0</v>
      </c>
      <c r="AR280">
        <f>[1]!dic_interpolado(D280:AN280,D$83:AN$83,AQ280)</f>
        <v>0.86599999999999999</v>
      </c>
      <c r="AS280" s="2">
        <f t="shared" si="216"/>
        <v>46.481481481481481</v>
      </c>
    </row>
    <row r="281" spans="1:45" x14ac:dyDescent="0.25">
      <c r="A281">
        <f t="shared" si="213"/>
        <v>46.666666666666671</v>
      </c>
      <c r="B281">
        <v>198</v>
      </c>
      <c r="C281" s="20">
        <f t="shared" si="217"/>
        <v>0.83333333333333337</v>
      </c>
      <c r="D281" s="19">
        <f t="shared" si="209"/>
        <v>0</v>
      </c>
      <c r="E281" s="19">
        <f t="shared" si="209"/>
        <v>0</v>
      </c>
      <c r="F281" s="19">
        <f t="shared" si="209"/>
        <v>0</v>
      </c>
      <c r="G281" s="19">
        <f t="shared" si="209"/>
        <v>0</v>
      </c>
      <c r="H281" s="19">
        <f t="shared" si="209"/>
        <v>0</v>
      </c>
      <c r="I281" s="19">
        <f t="shared" si="209"/>
        <v>0</v>
      </c>
      <c r="J281" s="19">
        <f t="shared" si="209"/>
        <v>0</v>
      </c>
      <c r="K281" s="19">
        <f t="shared" si="209"/>
        <v>0</v>
      </c>
      <c r="L281" s="19">
        <f t="shared" si="209"/>
        <v>0</v>
      </c>
      <c r="M281" s="19">
        <f t="shared" si="209"/>
        <v>0</v>
      </c>
      <c r="N281" s="19">
        <f t="shared" si="210"/>
        <v>0</v>
      </c>
      <c r="O281" s="19">
        <f t="shared" si="210"/>
        <v>0</v>
      </c>
      <c r="P281" s="19">
        <f t="shared" si="210"/>
        <v>0</v>
      </c>
      <c r="Q281" s="19">
        <f t="shared" si="210"/>
        <v>0</v>
      </c>
      <c r="R281" s="19">
        <f t="shared" si="210"/>
        <v>0</v>
      </c>
      <c r="S281" s="19">
        <f t="shared" si="210"/>
        <v>0</v>
      </c>
      <c r="T281" s="19">
        <f t="shared" si="210"/>
        <v>0</v>
      </c>
      <c r="U281" s="19">
        <f t="shared" si="210"/>
        <v>0</v>
      </c>
      <c r="V281" s="19">
        <f t="shared" si="210"/>
        <v>0</v>
      </c>
      <c r="W281" s="19">
        <f t="shared" si="210"/>
        <v>0</v>
      </c>
      <c r="X281" s="19">
        <f t="shared" si="211"/>
        <v>0</v>
      </c>
      <c r="Y281" s="19">
        <f t="shared" si="211"/>
        <v>0</v>
      </c>
      <c r="Z281" s="19">
        <f t="shared" si="211"/>
        <v>0</v>
      </c>
      <c r="AA281" s="19">
        <f t="shared" si="211"/>
        <v>0</v>
      </c>
      <c r="AB281" s="19">
        <f t="shared" si="211"/>
        <v>0</v>
      </c>
      <c r="AC281" s="19">
        <f t="shared" si="211"/>
        <v>0</v>
      </c>
      <c r="AD281" s="19">
        <f t="shared" si="211"/>
        <v>0</v>
      </c>
      <c r="AE281" s="19">
        <f t="shared" si="211"/>
        <v>0</v>
      </c>
      <c r="AF281" s="19">
        <f t="shared" si="211"/>
        <v>0</v>
      </c>
      <c r="AG281" s="19">
        <f t="shared" si="211"/>
        <v>0</v>
      </c>
      <c r="AH281" s="19">
        <f t="shared" si="212"/>
        <v>0</v>
      </c>
      <c r="AI281" s="19">
        <f t="shared" si="212"/>
        <v>0</v>
      </c>
      <c r="AJ281" s="19">
        <f t="shared" si="212"/>
        <v>0</v>
      </c>
      <c r="AK281" s="19">
        <f t="shared" si="212"/>
        <v>0</v>
      </c>
      <c r="AL281" s="19">
        <f t="shared" si="212"/>
        <v>0</v>
      </c>
      <c r="AM281" s="19">
        <f t="shared" si="212"/>
        <v>0</v>
      </c>
      <c r="AN281" s="19">
        <f t="shared" si="212"/>
        <v>0</v>
      </c>
      <c r="AO281" s="2">
        <f t="shared" si="214"/>
        <v>0.83333333333333337</v>
      </c>
      <c r="AP281" s="2">
        <f t="shared" si="218"/>
        <v>46.666666666666671</v>
      </c>
      <c r="AQ281" s="240">
        <f t="shared" si="215"/>
        <v>0</v>
      </c>
      <c r="AR281">
        <f>[1]!dic_interpolado(D281:AN281,D$83:AN$83,AQ281)</f>
        <v>0.86599999999999999</v>
      </c>
      <c r="AS281" s="2">
        <f t="shared" si="216"/>
        <v>46.666666666666671</v>
      </c>
    </row>
    <row r="282" spans="1:45" x14ac:dyDescent="0.25">
      <c r="A282">
        <f t="shared" si="213"/>
        <v>46.851851851851848</v>
      </c>
      <c r="B282">
        <v>199</v>
      </c>
      <c r="C282" s="20">
        <f t="shared" si="217"/>
        <v>0.84259259259259256</v>
      </c>
      <c r="D282" s="19">
        <f t="shared" si="209"/>
        <v>0</v>
      </c>
      <c r="E282" s="19">
        <f t="shared" si="209"/>
        <v>0</v>
      </c>
      <c r="F282" s="19">
        <f t="shared" si="209"/>
        <v>0</v>
      </c>
      <c r="G282" s="19">
        <f t="shared" si="209"/>
        <v>0</v>
      </c>
      <c r="H282" s="19">
        <f t="shared" si="209"/>
        <v>0</v>
      </c>
      <c r="I282" s="19">
        <f t="shared" si="209"/>
        <v>0</v>
      </c>
      <c r="J282" s="19">
        <f t="shared" si="209"/>
        <v>0</v>
      </c>
      <c r="K282" s="19">
        <f t="shared" si="209"/>
        <v>0</v>
      </c>
      <c r="L282" s="19">
        <f t="shared" si="209"/>
        <v>0</v>
      </c>
      <c r="M282" s="19">
        <f t="shared" si="209"/>
        <v>0</v>
      </c>
      <c r="N282" s="19">
        <f t="shared" si="210"/>
        <v>0</v>
      </c>
      <c r="O282" s="19">
        <f t="shared" si="210"/>
        <v>0</v>
      </c>
      <c r="P282" s="19">
        <f t="shared" si="210"/>
        <v>0</v>
      </c>
      <c r="Q282" s="19">
        <f t="shared" si="210"/>
        <v>0</v>
      </c>
      <c r="R282" s="19">
        <f t="shared" si="210"/>
        <v>0</v>
      </c>
      <c r="S282" s="19">
        <f t="shared" si="210"/>
        <v>0</v>
      </c>
      <c r="T282" s="19">
        <f t="shared" si="210"/>
        <v>0</v>
      </c>
      <c r="U282" s="19">
        <f t="shared" si="210"/>
        <v>0</v>
      </c>
      <c r="V282" s="19">
        <f t="shared" si="210"/>
        <v>0</v>
      </c>
      <c r="W282" s="19">
        <f t="shared" si="210"/>
        <v>0</v>
      </c>
      <c r="X282" s="19">
        <f t="shared" si="211"/>
        <v>0</v>
      </c>
      <c r="Y282" s="19">
        <f t="shared" si="211"/>
        <v>0</v>
      </c>
      <c r="Z282" s="19">
        <f t="shared" si="211"/>
        <v>0</v>
      </c>
      <c r="AA282" s="19">
        <f t="shared" si="211"/>
        <v>0</v>
      </c>
      <c r="AB282" s="19">
        <f t="shared" si="211"/>
        <v>0</v>
      </c>
      <c r="AC282" s="19">
        <f t="shared" si="211"/>
        <v>0</v>
      </c>
      <c r="AD282" s="19">
        <f t="shared" si="211"/>
        <v>0</v>
      </c>
      <c r="AE282" s="19">
        <f t="shared" si="211"/>
        <v>0</v>
      </c>
      <c r="AF282" s="19">
        <f t="shared" si="211"/>
        <v>0</v>
      </c>
      <c r="AG282" s="19">
        <f t="shared" si="211"/>
        <v>0</v>
      </c>
      <c r="AH282" s="19">
        <f t="shared" si="212"/>
        <v>0</v>
      </c>
      <c r="AI282" s="19">
        <f t="shared" si="212"/>
        <v>0</v>
      </c>
      <c r="AJ282" s="19">
        <f t="shared" si="212"/>
        <v>0</v>
      </c>
      <c r="AK282" s="19">
        <f t="shared" si="212"/>
        <v>0</v>
      </c>
      <c r="AL282" s="19">
        <f t="shared" si="212"/>
        <v>0</v>
      </c>
      <c r="AM282" s="19">
        <f t="shared" si="212"/>
        <v>0</v>
      </c>
      <c r="AN282" s="19">
        <f t="shared" si="212"/>
        <v>0</v>
      </c>
      <c r="AO282" s="2">
        <f t="shared" si="214"/>
        <v>0.84259259259259256</v>
      </c>
      <c r="AP282" s="2">
        <f t="shared" si="218"/>
        <v>46.851851851851848</v>
      </c>
      <c r="AQ282" s="240">
        <f t="shared" si="215"/>
        <v>0</v>
      </c>
      <c r="AR282">
        <f>[1]!dic_interpolado(D282:AN282,D$83:AN$83,AQ282)</f>
        <v>0.86599999999999999</v>
      </c>
      <c r="AS282" s="2">
        <f t="shared" si="216"/>
        <v>46.851851851851848</v>
      </c>
    </row>
    <row r="283" spans="1:45" x14ac:dyDescent="0.25">
      <c r="A283">
        <f t="shared" si="213"/>
        <v>47.037037037037038</v>
      </c>
      <c r="B283">
        <v>200</v>
      </c>
      <c r="C283" s="20">
        <f t="shared" si="217"/>
        <v>0.85185185185185186</v>
      </c>
      <c r="D283" s="19">
        <f t="shared" si="209"/>
        <v>0</v>
      </c>
      <c r="E283" s="19">
        <f t="shared" si="209"/>
        <v>0</v>
      </c>
      <c r="F283" s="19">
        <f t="shared" si="209"/>
        <v>0</v>
      </c>
      <c r="G283" s="19">
        <f t="shared" si="209"/>
        <v>0</v>
      </c>
      <c r="H283" s="19">
        <f t="shared" si="209"/>
        <v>0</v>
      </c>
      <c r="I283" s="19">
        <f t="shared" si="209"/>
        <v>0</v>
      </c>
      <c r="J283" s="19">
        <f t="shared" si="209"/>
        <v>0</v>
      </c>
      <c r="K283" s="19">
        <f t="shared" si="209"/>
        <v>0</v>
      </c>
      <c r="L283" s="19">
        <f t="shared" si="209"/>
        <v>0</v>
      </c>
      <c r="M283" s="19">
        <f t="shared" si="209"/>
        <v>0</v>
      </c>
      <c r="N283" s="19">
        <f t="shared" si="210"/>
        <v>0</v>
      </c>
      <c r="O283" s="19">
        <f t="shared" si="210"/>
        <v>0</v>
      </c>
      <c r="P283" s="19">
        <f t="shared" si="210"/>
        <v>0</v>
      </c>
      <c r="Q283" s="19">
        <f t="shared" si="210"/>
        <v>0</v>
      </c>
      <c r="R283" s="19">
        <f t="shared" si="210"/>
        <v>0</v>
      </c>
      <c r="S283" s="19">
        <f t="shared" si="210"/>
        <v>0</v>
      </c>
      <c r="T283" s="19">
        <f t="shared" si="210"/>
        <v>0</v>
      </c>
      <c r="U283" s="19">
        <f t="shared" si="210"/>
        <v>0</v>
      </c>
      <c r="V283" s="19">
        <f t="shared" si="210"/>
        <v>0</v>
      </c>
      <c r="W283" s="19">
        <f t="shared" si="210"/>
        <v>0</v>
      </c>
      <c r="X283" s="19">
        <f t="shared" si="211"/>
        <v>0</v>
      </c>
      <c r="Y283" s="19">
        <f t="shared" si="211"/>
        <v>0</v>
      </c>
      <c r="Z283" s="19">
        <f t="shared" si="211"/>
        <v>0</v>
      </c>
      <c r="AA283" s="19">
        <f t="shared" si="211"/>
        <v>0</v>
      </c>
      <c r="AB283" s="19">
        <f t="shared" si="211"/>
        <v>0</v>
      </c>
      <c r="AC283" s="19">
        <f t="shared" si="211"/>
        <v>0</v>
      </c>
      <c r="AD283" s="19">
        <f t="shared" si="211"/>
        <v>0</v>
      </c>
      <c r="AE283" s="19">
        <f t="shared" si="211"/>
        <v>0</v>
      </c>
      <c r="AF283" s="19">
        <f t="shared" si="211"/>
        <v>0</v>
      </c>
      <c r="AG283" s="19">
        <f t="shared" si="211"/>
        <v>0</v>
      </c>
      <c r="AH283" s="19">
        <f t="shared" si="212"/>
        <v>0</v>
      </c>
      <c r="AI283" s="19">
        <f t="shared" si="212"/>
        <v>0</v>
      </c>
      <c r="AJ283" s="19">
        <f t="shared" si="212"/>
        <v>0</v>
      </c>
      <c r="AK283" s="19">
        <f t="shared" si="212"/>
        <v>0</v>
      </c>
      <c r="AL283" s="19">
        <f t="shared" si="212"/>
        <v>0</v>
      </c>
      <c r="AM283" s="19">
        <f t="shared" si="212"/>
        <v>0</v>
      </c>
      <c r="AN283" s="19">
        <f t="shared" si="212"/>
        <v>0</v>
      </c>
      <c r="AO283" s="2">
        <f t="shared" si="214"/>
        <v>0.85185185185185186</v>
      </c>
      <c r="AP283" s="2">
        <f t="shared" si="218"/>
        <v>47.037037037037038</v>
      </c>
      <c r="AQ283" s="240">
        <f t="shared" si="215"/>
        <v>0</v>
      </c>
      <c r="AR283">
        <f>[1]!dic_interpolado(D283:AN283,D$83:AN$83,AQ283)</f>
        <v>0.86599999999999999</v>
      </c>
      <c r="AS283" s="2">
        <f t="shared" si="216"/>
        <v>47.037037037037038</v>
      </c>
    </row>
    <row r="284" spans="1:45" x14ac:dyDescent="0.25">
      <c r="A284">
        <f t="shared" si="213"/>
        <v>47.222222222222221</v>
      </c>
      <c r="B284">
        <v>201</v>
      </c>
      <c r="C284" s="20">
        <f t="shared" si="217"/>
        <v>0.86111111111111116</v>
      </c>
      <c r="D284" s="19">
        <f t="shared" ref="D284:M293" si="219">$H$74+$C284*$G$74+$F$74*D$83+$E$74*D$83*$C284+$C284^2*$D$74+$C$74*D$83^2</f>
        <v>0</v>
      </c>
      <c r="E284" s="19">
        <f t="shared" si="219"/>
        <v>0</v>
      </c>
      <c r="F284" s="19">
        <f t="shared" si="219"/>
        <v>0</v>
      </c>
      <c r="G284" s="19">
        <f t="shared" si="219"/>
        <v>0</v>
      </c>
      <c r="H284" s="19">
        <f t="shared" si="219"/>
        <v>0</v>
      </c>
      <c r="I284" s="19">
        <f t="shared" si="219"/>
        <v>0</v>
      </c>
      <c r="J284" s="19">
        <f t="shared" si="219"/>
        <v>0</v>
      </c>
      <c r="K284" s="19">
        <f t="shared" si="219"/>
        <v>0</v>
      </c>
      <c r="L284" s="19">
        <f t="shared" si="219"/>
        <v>0</v>
      </c>
      <c r="M284" s="19">
        <f t="shared" si="219"/>
        <v>0</v>
      </c>
      <c r="N284" s="19">
        <f t="shared" ref="N284:W293" si="220">$H$74+$C284*$G$74+$F$74*N$83+$E$74*N$83*$C284+$C284^2*$D$74+$C$74*N$83^2</f>
        <v>0</v>
      </c>
      <c r="O284" s="19">
        <f t="shared" si="220"/>
        <v>0</v>
      </c>
      <c r="P284" s="19">
        <f t="shared" si="220"/>
        <v>0</v>
      </c>
      <c r="Q284" s="19">
        <f t="shared" si="220"/>
        <v>0</v>
      </c>
      <c r="R284" s="19">
        <f t="shared" si="220"/>
        <v>0</v>
      </c>
      <c r="S284" s="19">
        <f t="shared" si="220"/>
        <v>0</v>
      </c>
      <c r="T284" s="19">
        <f t="shared" si="220"/>
        <v>0</v>
      </c>
      <c r="U284" s="19">
        <f t="shared" si="220"/>
        <v>0</v>
      </c>
      <c r="V284" s="19">
        <f t="shared" si="220"/>
        <v>0</v>
      </c>
      <c r="W284" s="19">
        <f t="shared" si="220"/>
        <v>0</v>
      </c>
      <c r="X284" s="19">
        <f t="shared" ref="X284:AG293" si="221">$H$74+$C284*$G$74+$F$74*X$83+$E$74*X$83*$C284+$C284^2*$D$74+$C$74*X$83^2</f>
        <v>0</v>
      </c>
      <c r="Y284" s="19">
        <f t="shared" si="221"/>
        <v>0</v>
      </c>
      <c r="Z284" s="19">
        <f t="shared" si="221"/>
        <v>0</v>
      </c>
      <c r="AA284" s="19">
        <f t="shared" si="221"/>
        <v>0</v>
      </c>
      <c r="AB284" s="19">
        <f t="shared" si="221"/>
        <v>0</v>
      </c>
      <c r="AC284" s="19">
        <f t="shared" si="221"/>
        <v>0</v>
      </c>
      <c r="AD284" s="19">
        <f t="shared" si="221"/>
        <v>0</v>
      </c>
      <c r="AE284" s="19">
        <f t="shared" si="221"/>
        <v>0</v>
      </c>
      <c r="AF284" s="19">
        <f t="shared" si="221"/>
        <v>0</v>
      </c>
      <c r="AG284" s="19">
        <f t="shared" si="221"/>
        <v>0</v>
      </c>
      <c r="AH284" s="19">
        <f t="shared" ref="AH284:AN293" si="222">$H$74+$C284*$G$74+$F$74*AH$83+$E$74*AH$83*$C284+$C284^2*$D$74+$C$74*AH$83^2</f>
        <v>0</v>
      </c>
      <c r="AI284" s="19">
        <f t="shared" si="222"/>
        <v>0</v>
      </c>
      <c r="AJ284" s="19">
        <f t="shared" si="222"/>
        <v>0</v>
      </c>
      <c r="AK284" s="19">
        <f t="shared" si="222"/>
        <v>0</v>
      </c>
      <c r="AL284" s="19">
        <f t="shared" si="222"/>
        <v>0</v>
      </c>
      <c r="AM284" s="19">
        <f t="shared" si="222"/>
        <v>0</v>
      </c>
      <c r="AN284" s="19">
        <f t="shared" si="222"/>
        <v>0</v>
      </c>
      <c r="AO284" s="2">
        <f t="shared" si="214"/>
        <v>0.86111111111111116</v>
      </c>
      <c r="AP284" s="2">
        <f t="shared" si="218"/>
        <v>47.222222222222221</v>
      </c>
      <c r="AQ284" s="240">
        <f t="shared" si="215"/>
        <v>0</v>
      </c>
      <c r="AR284">
        <f>[1]!dic_interpolado(D284:AN284,D$83:AN$83,AQ284)</f>
        <v>0.86599999999999999</v>
      </c>
      <c r="AS284" s="2">
        <f t="shared" si="216"/>
        <v>47.222222222222221</v>
      </c>
    </row>
    <row r="285" spans="1:45" x14ac:dyDescent="0.25">
      <c r="A285">
        <f t="shared" si="213"/>
        <v>47.407407407407405</v>
      </c>
      <c r="B285">
        <v>202</v>
      </c>
      <c r="C285" s="20">
        <f t="shared" si="217"/>
        <v>0.87037037037037035</v>
      </c>
      <c r="D285" s="19">
        <f t="shared" si="219"/>
        <v>0</v>
      </c>
      <c r="E285" s="19">
        <f t="shared" si="219"/>
        <v>0</v>
      </c>
      <c r="F285" s="19">
        <f t="shared" si="219"/>
        <v>0</v>
      </c>
      <c r="G285" s="19">
        <f t="shared" si="219"/>
        <v>0</v>
      </c>
      <c r="H285" s="19">
        <f t="shared" si="219"/>
        <v>0</v>
      </c>
      <c r="I285" s="19">
        <f t="shared" si="219"/>
        <v>0</v>
      </c>
      <c r="J285" s="19">
        <f t="shared" si="219"/>
        <v>0</v>
      </c>
      <c r="K285" s="19">
        <f t="shared" si="219"/>
        <v>0</v>
      </c>
      <c r="L285" s="19">
        <f t="shared" si="219"/>
        <v>0</v>
      </c>
      <c r="M285" s="19">
        <f t="shared" si="219"/>
        <v>0</v>
      </c>
      <c r="N285" s="19">
        <f t="shared" si="220"/>
        <v>0</v>
      </c>
      <c r="O285" s="19">
        <f t="shared" si="220"/>
        <v>0</v>
      </c>
      <c r="P285" s="19">
        <f t="shared" si="220"/>
        <v>0</v>
      </c>
      <c r="Q285" s="19">
        <f t="shared" si="220"/>
        <v>0</v>
      </c>
      <c r="R285" s="19">
        <f t="shared" si="220"/>
        <v>0</v>
      </c>
      <c r="S285" s="19">
        <f t="shared" si="220"/>
        <v>0</v>
      </c>
      <c r="T285" s="19">
        <f t="shared" si="220"/>
        <v>0</v>
      </c>
      <c r="U285" s="19">
        <f t="shared" si="220"/>
        <v>0</v>
      </c>
      <c r="V285" s="19">
        <f t="shared" si="220"/>
        <v>0</v>
      </c>
      <c r="W285" s="19">
        <f t="shared" si="220"/>
        <v>0</v>
      </c>
      <c r="X285" s="19">
        <f t="shared" si="221"/>
        <v>0</v>
      </c>
      <c r="Y285" s="19">
        <f t="shared" si="221"/>
        <v>0</v>
      </c>
      <c r="Z285" s="19">
        <f t="shared" si="221"/>
        <v>0</v>
      </c>
      <c r="AA285" s="19">
        <f t="shared" si="221"/>
        <v>0</v>
      </c>
      <c r="AB285" s="19">
        <f t="shared" si="221"/>
        <v>0</v>
      </c>
      <c r="AC285" s="19">
        <f t="shared" si="221"/>
        <v>0</v>
      </c>
      <c r="AD285" s="19">
        <f t="shared" si="221"/>
        <v>0</v>
      </c>
      <c r="AE285" s="19">
        <f t="shared" si="221"/>
        <v>0</v>
      </c>
      <c r="AF285" s="19">
        <f t="shared" si="221"/>
        <v>0</v>
      </c>
      <c r="AG285" s="19">
        <f t="shared" si="221"/>
        <v>0</v>
      </c>
      <c r="AH285" s="19">
        <f t="shared" si="222"/>
        <v>0</v>
      </c>
      <c r="AI285" s="19">
        <f t="shared" si="222"/>
        <v>0</v>
      </c>
      <c r="AJ285" s="19">
        <f t="shared" si="222"/>
        <v>0</v>
      </c>
      <c r="AK285" s="19">
        <f t="shared" si="222"/>
        <v>0</v>
      </c>
      <c r="AL285" s="19">
        <f t="shared" si="222"/>
        <v>0</v>
      </c>
      <c r="AM285" s="19">
        <f t="shared" si="222"/>
        <v>0</v>
      </c>
      <c r="AN285" s="19">
        <f t="shared" si="222"/>
        <v>0</v>
      </c>
      <c r="AO285" s="2">
        <f t="shared" si="214"/>
        <v>0.87037037037037035</v>
      </c>
      <c r="AP285" s="2">
        <f t="shared" si="218"/>
        <v>47.407407407407405</v>
      </c>
      <c r="AQ285" s="240">
        <f t="shared" si="215"/>
        <v>0</v>
      </c>
      <c r="AR285">
        <f>[1]!dic_interpolado(D285:AN285,D$83:AN$83,AQ285)</f>
        <v>0.86599999999999999</v>
      </c>
      <c r="AS285" s="2">
        <f t="shared" si="216"/>
        <v>47.407407407407405</v>
      </c>
    </row>
    <row r="286" spans="1:45" x14ac:dyDescent="0.25">
      <c r="A286">
        <f t="shared" si="213"/>
        <v>47.592592592592595</v>
      </c>
      <c r="B286">
        <v>203</v>
      </c>
      <c r="C286" s="20">
        <f t="shared" si="217"/>
        <v>0.87962962962962965</v>
      </c>
      <c r="D286" s="19">
        <f t="shared" si="219"/>
        <v>0</v>
      </c>
      <c r="E286" s="19">
        <f t="shared" si="219"/>
        <v>0</v>
      </c>
      <c r="F286" s="19">
        <f t="shared" si="219"/>
        <v>0</v>
      </c>
      <c r="G286" s="19">
        <f t="shared" si="219"/>
        <v>0</v>
      </c>
      <c r="H286" s="19">
        <f t="shared" si="219"/>
        <v>0</v>
      </c>
      <c r="I286" s="19">
        <f t="shared" si="219"/>
        <v>0</v>
      </c>
      <c r="J286" s="19">
        <f t="shared" si="219"/>
        <v>0</v>
      </c>
      <c r="K286" s="19">
        <f t="shared" si="219"/>
        <v>0</v>
      </c>
      <c r="L286" s="19">
        <f t="shared" si="219"/>
        <v>0</v>
      </c>
      <c r="M286" s="19">
        <f t="shared" si="219"/>
        <v>0</v>
      </c>
      <c r="N286" s="19">
        <f t="shared" si="220"/>
        <v>0</v>
      </c>
      <c r="O286" s="19">
        <f t="shared" si="220"/>
        <v>0</v>
      </c>
      <c r="P286" s="19">
        <f t="shared" si="220"/>
        <v>0</v>
      </c>
      <c r="Q286" s="19">
        <f t="shared" si="220"/>
        <v>0</v>
      </c>
      <c r="R286" s="19">
        <f t="shared" si="220"/>
        <v>0</v>
      </c>
      <c r="S286" s="19">
        <f t="shared" si="220"/>
        <v>0</v>
      </c>
      <c r="T286" s="19">
        <f t="shared" si="220"/>
        <v>0</v>
      </c>
      <c r="U286" s="19">
        <f t="shared" si="220"/>
        <v>0</v>
      </c>
      <c r="V286" s="19">
        <f t="shared" si="220"/>
        <v>0</v>
      </c>
      <c r="W286" s="19">
        <f t="shared" si="220"/>
        <v>0</v>
      </c>
      <c r="X286" s="19">
        <f t="shared" si="221"/>
        <v>0</v>
      </c>
      <c r="Y286" s="19">
        <f t="shared" si="221"/>
        <v>0</v>
      </c>
      <c r="Z286" s="19">
        <f t="shared" si="221"/>
        <v>0</v>
      </c>
      <c r="AA286" s="19">
        <f t="shared" si="221"/>
        <v>0</v>
      </c>
      <c r="AB286" s="19">
        <f t="shared" si="221"/>
        <v>0</v>
      </c>
      <c r="AC286" s="19">
        <f t="shared" si="221"/>
        <v>0</v>
      </c>
      <c r="AD286" s="19">
        <f t="shared" si="221"/>
        <v>0</v>
      </c>
      <c r="AE286" s="19">
        <f t="shared" si="221"/>
        <v>0</v>
      </c>
      <c r="AF286" s="19">
        <f t="shared" si="221"/>
        <v>0</v>
      </c>
      <c r="AG286" s="19">
        <f t="shared" si="221"/>
        <v>0</v>
      </c>
      <c r="AH286" s="19">
        <f t="shared" si="222"/>
        <v>0</v>
      </c>
      <c r="AI286" s="19">
        <f t="shared" si="222"/>
        <v>0</v>
      </c>
      <c r="AJ286" s="19">
        <f t="shared" si="222"/>
        <v>0</v>
      </c>
      <c r="AK286" s="19">
        <f t="shared" si="222"/>
        <v>0</v>
      </c>
      <c r="AL286" s="19">
        <f t="shared" si="222"/>
        <v>0</v>
      </c>
      <c r="AM286" s="19">
        <f t="shared" si="222"/>
        <v>0</v>
      </c>
      <c r="AN286" s="19">
        <f t="shared" si="222"/>
        <v>0</v>
      </c>
      <c r="AO286" s="2">
        <f t="shared" si="214"/>
        <v>0.87962962962962965</v>
      </c>
      <c r="AP286" s="2">
        <f t="shared" si="218"/>
        <v>47.592592592592595</v>
      </c>
      <c r="AQ286" s="240">
        <f t="shared" si="215"/>
        <v>0</v>
      </c>
      <c r="AR286">
        <f>[1]!dic_interpolado(D286:AN286,D$83:AN$83,AQ286)</f>
        <v>0.86599999999999999</v>
      </c>
      <c r="AS286" s="2">
        <f t="shared" si="216"/>
        <v>47.592592592592595</v>
      </c>
    </row>
    <row r="287" spans="1:45" x14ac:dyDescent="0.25">
      <c r="A287">
        <f t="shared" si="213"/>
        <v>47.777777777777779</v>
      </c>
      <c r="B287">
        <v>204</v>
      </c>
      <c r="C287" s="20">
        <f t="shared" si="217"/>
        <v>0.88888888888888884</v>
      </c>
      <c r="D287" s="19">
        <f t="shared" si="219"/>
        <v>0</v>
      </c>
      <c r="E287" s="19">
        <f t="shared" si="219"/>
        <v>0</v>
      </c>
      <c r="F287" s="19">
        <f t="shared" si="219"/>
        <v>0</v>
      </c>
      <c r="G287" s="19">
        <f t="shared" si="219"/>
        <v>0</v>
      </c>
      <c r="H287" s="19">
        <f t="shared" si="219"/>
        <v>0</v>
      </c>
      <c r="I287" s="19">
        <f t="shared" si="219"/>
        <v>0</v>
      </c>
      <c r="J287" s="19">
        <f t="shared" si="219"/>
        <v>0</v>
      </c>
      <c r="K287" s="19">
        <f t="shared" si="219"/>
        <v>0</v>
      </c>
      <c r="L287" s="19">
        <f t="shared" si="219"/>
        <v>0</v>
      </c>
      <c r="M287" s="19">
        <f t="shared" si="219"/>
        <v>0</v>
      </c>
      <c r="N287" s="19">
        <f t="shared" si="220"/>
        <v>0</v>
      </c>
      <c r="O287" s="19">
        <f t="shared" si="220"/>
        <v>0</v>
      </c>
      <c r="P287" s="19">
        <f t="shared" si="220"/>
        <v>0</v>
      </c>
      <c r="Q287" s="19">
        <f t="shared" si="220"/>
        <v>0</v>
      </c>
      <c r="R287" s="19">
        <f t="shared" si="220"/>
        <v>0</v>
      </c>
      <c r="S287" s="19">
        <f t="shared" si="220"/>
        <v>0</v>
      </c>
      <c r="T287" s="19">
        <f t="shared" si="220"/>
        <v>0</v>
      </c>
      <c r="U287" s="19">
        <f t="shared" si="220"/>
        <v>0</v>
      </c>
      <c r="V287" s="19">
        <f t="shared" si="220"/>
        <v>0</v>
      </c>
      <c r="W287" s="19">
        <f t="shared" si="220"/>
        <v>0</v>
      </c>
      <c r="X287" s="19">
        <f t="shared" si="221"/>
        <v>0</v>
      </c>
      <c r="Y287" s="19">
        <f t="shared" si="221"/>
        <v>0</v>
      </c>
      <c r="Z287" s="19">
        <f t="shared" si="221"/>
        <v>0</v>
      </c>
      <c r="AA287" s="19">
        <f t="shared" si="221"/>
        <v>0</v>
      </c>
      <c r="AB287" s="19">
        <f t="shared" si="221"/>
        <v>0</v>
      </c>
      <c r="AC287" s="19">
        <f t="shared" si="221"/>
        <v>0</v>
      </c>
      <c r="AD287" s="19">
        <f t="shared" si="221"/>
        <v>0</v>
      </c>
      <c r="AE287" s="19">
        <f t="shared" si="221"/>
        <v>0</v>
      </c>
      <c r="AF287" s="19">
        <f t="shared" si="221"/>
        <v>0</v>
      </c>
      <c r="AG287" s="19">
        <f t="shared" si="221"/>
        <v>0</v>
      </c>
      <c r="AH287" s="19">
        <f t="shared" si="222"/>
        <v>0</v>
      </c>
      <c r="AI287" s="19">
        <f t="shared" si="222"/>
        <v>0</v>
      </c>
      <c r="AJ287" s="19">
        <f t="shared" si="222"/>
        <v>0</v>
      </c>
      <c r="AK287" s="19">
        <f t="shared" si="222"/>
        <v>0</v>
      </c>
      <c r="AL287" s="19">
        <f t="shared" si="222"/>
        <v>0</v>
      </c>
      <c r="AM287" s="19">
        <f t="shared" si="222"/>
        <v>0</v>
      </c>
      <c r="AN287" s="19">
        <f t="shared" si="222"/>
        <v>0</v>
      </c>
      <c r="AO287" s="2">
        <f t="shared" si="214"/>
        <v>0.88888888888888884</v>
      </c>
      <c r="AP287" s="2">
        <f t="shared" si="218"/>
        <v>47.777777777777779</v>
      </c>
      <c r="AQ287" s="240">
        <f t="shared" si="215"/>
        <v>0</v>
      </c>
      <c r="AR287">
        <f>[1]!dic_interpolado(D287:AN287,D$83:AN$83,AQ287)</f>
        <v>0.86599999999999999</v>
      </c>
      <c r="AS287" s="2">
        <f t="shared" si="216"/>
        <v>47.777777777777779</v>
      </c>
    </row>
    <row r="288" spans="1:45" x14ac:dyDescent="0.25">
      <c r="A288">
        <f t="shared" si="213"/>
        <v>47.962962962962962</v>
      </c>
      <c r="B288">
        <v>205</v>
      </c>
      <c r="C288" s="20">
        <f t="shared" si="217"/>
        <v>0.89814814814814814</v>
      </c>
      <c r="D288" s="19">
        <f t="shared" si="219"/>
        <v>0</v>
      </c>
      <c r="E288" s="19">
        <f t="shared" si="219"/>
        <v>0</v>
      </c>
      <c r="F288" s="19">
        <f t="shared" si="219"/>
        <v>0</v>
      </c>
      <c r="G288" s="19">
        <f t="shared" si="219"/>
        <v>0</v>
      </c>
      <c r="H288" s="19">
        <f t="shared" si="219"/>
        <v>0</v>
      </c>
      <c r="I288" s="19">
        <f t="shared" si="219"/>
        <v>0</v>
      </c>
      <c r="J288" s="19">
        <f t="shared" si="219"/>
        <v>0</v>
      </c>
      <c r="K288" s="19">
        <f t="shared" si="219"/>
        <v>0</v>
      </c>
      <c r="L288" s="19">
        <f t="shared" si="219"/>
        <v>0</v>
      </c>
      <c r="M288" s="19">
        <f t="shared" si="219"/>
        <v>0</v>
      </c>
      <c r="N288" s="19">
        <f t="shared" si="220"/>
        <v>0</v>
      </c>
      <c r="O288" s="19">
        <f t="shared" si="220"/>
        <v>0</v>
      </c>
      <c r="P288" s="19">
        <f t="shared" si="220"/>
        <v>0</v>
      </c>
      <c r="Q288" s="19">
        <f t="shared" si="220"/>
        <v>0</v>
      </c>
      <c r="R288" s="19">
        <f t="shared" si="220"/>
        <v>0</v>
      </c>
      <c r="S288" s="19">
        <f t="shared" si="220"/>
        <v>0</v>
      </c>
      <c r="T288" s="19">
        <f t="shared" si="220"/>
        <v>0</v>
      </c>
      <c r="U288" s="19">
        <f t="shared" si="220"/>
        <v>0</v>
      </c>
      <c r="V288" s="19">
        <f t="shared" si="220"/>
        <v>0</v>
      </c>
      <c r="W288" s="19">
        <f t="shared" si="220"/>
        <v>0</v>
      </c>
      <c r="X288" s="19">
        <f t="shared" si="221"/>
        <v>0</v>
      </c>
      <c r="Y288" s="19">
        <f t="shared" si="221"/>
        <v>0</v>
      </c>
      <c r="Z288" s="19">
        <f t="shared" si="221"/>
        <v>0</v>
      </c>
      <c r="AA288" s="19">
        <f t="shared" si="221"/>
        <v>0</v>
      </c>
      <c r="AB288" s="19">
        <f t="shared" si="221"/>
        <v>0</v>
      </c>
      <c r="AC288" s="19">
        <f t="shared" si="221"/>
        <v>0</v>
      </c>
      <c r="AD288" s="19">
        <f t="shared" si="221"/>
        <v>0</v>
      </c>
      <c r="AE288" s="19">
        <f t="shared" si="221"/>
        <v>0</v>
      </c>
      <c r="AF288" s="19">
        <f t="shared" si="221"/>
        <v>0</v>
      </c>
      <c r="AG288" s="19">
        <f t="shared" si="221"/>
        <v>0</v>
      </c>
      <c r="AH288" s="19">
        <f t="shared" si="222"/>
        <v>0</v>
      </c>
      <c r="AI288" s="19">
        <f t="shared" si="222"/>
        <v>0</v>
      </c>
      <c r="AJ288" s="19">
        <f t="shared" si="222"/>
        <v>0</v>
      </c>
      <c r="AK288" s="19">
        <f t="shared" si="222"/>
        <v>0</v>
      </c>
      <c r="AL288" s="19">
        <f t="shared" si="222"/>
        <v>0</v>
      </c>
      <c r="AM288" s="19">
        <f t="shared" si="222"/>
        <v>0</v>
      </c>
      <c r="AN288" s="19">
        <f t="shared" si="222"/>
        <v>0</v>
      </c>
      <c r="AO288" s="2">
        <f t="shared" si="214"/>
        <v>0.89814814814814814</v>
      </c>
      <c r="AP288" s="2">
        <f t="shared" si="218"/>
        <v>47.962962962962962</v>
      </c>
      <c r="AQ288" s="240">
        <f t="shared" si="215"/>
        <v>0</v>
      </c>
      <c r="AR288">
        <f>[1]!dic_interpolado(D288:AN288,D$83:AN$83,AQ288)</f>
        <v>0.86599999999999999</v>
      </c>
      <c r="AS288" s="2">
        <f t="shared" si="216"/>
        <v>47.962962962962962</v>
      </c>
    </row>
    <row r="289" spans="1:45" x14ac:dyDescent="0.25">
      <c r="A289">
        <f t="shared" si="213"/>
        <v>48.148148148148152</v>
      </c>
      <c r="B289">
        <v>206</v>
      </c>
      <c r="C289" s="20">
        <f t="shared" si="217"/>
        <v>0.90740740740740744</v>
      </c>
      <c r="D289" s="19">
        <f t="shared" si="219"/>
        <v>0</v>
      </c>
      <c r="E289" s="19">
        <f t="shared" si="219"/>
        <v>0</v>
      </c>
      <c r="F289" s="19">
        <f t="shared" si="219"/>
        <v>0</v>
      </c>
      <c r="G289" s="19">
        <f t="shared" si="219"/>
        <v>0</v>
      </c>
      <c r="H289" s="19">
        <f t="shared" si="219"/>
        <v>0</v>
      </c>
      <c r="I289" s="19">
        <f t="shared" si="219"/>
        <v>0</v>
      </c>
      <c r="J289" s="19">
        <f t="shared" si="219"/>
        <v>0</v>
      </c>
      <c r="K289" s="19">
        <f t="shared" si="219"/>
        <v>0</v>
      </c>
      <c r="L289" s="19">
        <f t="shared" si="219"/>
        <v>0</v>
      </c>
      <c r="M289" s="19">
        <f t="shared" si="219"/>
        <v>0</v>
      </c>
      <c r="N289" s="19">
        <f t="shared" si="220"/>
        <v>0</v>
      </c>
      <c r="O289" s="19">
        <f t="shared" si="220"/>
        <v>0</v>
      </c>
      <c r="P289" s="19">
        <f t="shared" si="220"/>
        <v>0</v>
      </c>
      <c r="Q289" s="19">
        <f t="shared" si="220"/>
        <v>0</v>
      </c>
      <c r="R289" s="19">
        <f t="shared" si="220"/>
        <v>0</v>
      </c>
      <c r="S289" s="19">
        <f t="shared" si="220"/>
        <v>0</v>
      </c>
      <c r="T289" s="19">
        <f t="shared" si="220"/>
        <v>0</v>
      </c>
      <c r="U289" s="19">
        <f t="shared" si="220"/>
        <v>0</v>
      </c>
      <c r="V289" s="19">
        <f t="shared" si="220"/>
        <v>0</v>
      </c>
      <c r="W289" s="19">
        <f t="shared" si="220"/>
        <v>0</v>
      </c>
      <c r="X289" s="19">
        <f t="shared" si="221"/>
        <v>0</v>
      </c>
      <c r="Y289" s="19">
        <f t="shared" si="221"/>
        <v>0</v>
      </c>
      <c r="Z289" s="19">
        <f t="shared" si="221"/>
        <v>0</v>
      </c>
      <c r="AA289" s="19">
        <f t="shared" si="221"/>
        <v>0</v>
      </c>
      <c r="AB289" s="19">
        <f t="shared" si="221"/>
        <v>0</v>
      </c>
      <c r="AC289" s="19">
        <f t="shared" si="221"/>
        <v>0</v>
      </c>
      <c r="AD289" s="19">
        <f t="shared" si="221"/>
        <v>0</v>
      </c>
      <c r="AE289" s="19">
        <f t="shared" si="221"/>
        <v>0</v>
      </c>
      <c r="AF289" s="19">
        <f t="shared" si="221"/>
        <v>0</v>
      </c>
      <c r="AG289" s="19">
        <f t="shared" si="221"/>
        <v>0</v>
      </c>
      <c r="AH289" s="19">
        <f t="shared" si="222"/>
        <v>0</v>
      </c>
      <c r="AI289" s="19">
        <f t="shared" si="222"/>
        <v>0</v>
      </c>
      <c r="AJ289" s="19">
        <f t="shared" si="222"/>
        <v>0</v>
      </c>
      <c r="AK289" s="19">
        <f t="shared" si="222"/>
        <v>0</v>
      </c>
      <c r="AL289" s="19">
        <f t="shared" si="222"/>
        <v>0</v>
      </c>
      <c r="AM289" s="19">
        <f t="shared" si="222"/>
        <v>0</v>
      </c>
      <c r="AN289" s="19">
        <f t="shared" si="222"/>
        <v>0</v>
      </c>
      <c r="AO289" s="2">
        <f t="shared" si="214"/>
        <v>0.90740740740740744</v>
      </c>
      <c r="AP289" s="2">
        <f t="shared" si="218"/>
        <v>48.148148148148152</v>
      </c>
      <c r="AQ289" s="240">
        <f t="shared" si="215"/>
        <v>0</v>
      </c>
      <c r="AR289">
        <f>[1]!dic_interpolado(D289:AN289,D$83:AN$83,AQ289)</f>
        <v>0.86599999999999999</v>
      </c>
      <c r="AS289" s="2">
        <f t="shared" si="216"/>
        <v>48.148148148148152</v>
      </c>
    </row>
    <row r="290" spans="1:45" x14ac:dyDescent="0.25">
      <c r="A290">
        <f t="shared" si="213"/>
        <v>48.333333333333329</v>
      </c>
      <c r="B290">
        <v>207</v>
      </c>
      <c r="C290" s="20">
        <f t="shared" si="217"/>
        <v>0.91666666666666663</v>
      </c>
      <c r="D290" s="19">
        <f t="shared" si="219"/>
        <v>0</v>
      </c>
      <c r="E290" s="19">
        <f t="shared" si="219"/>
        <v>0</v>
      </c>
      <c r="F290" s="19">
        <f t="shared" si="219"/>
        <v>0</v>
      </c>
      <c r="G290" s="19">
        <f t="shared" si="219"/>
        <v>0</v>
      </c>
      <c r="H290" s="19">
        <f t="shared" si="219"/>
        <v>0</v>
      </c>
      <c r="I290" s="19">
        <f t="shared" si="219"/>
        <v>0</v>
      </c>
      <c r="J290" s="19">
        <f t="shared" si="219"/>
        <v>0</v>
      </c>
      <c r="K290" s="19">
        <f t="shared" si="219"/>
        <v>0</v>
      </c>
      <c r="L290" s="19">
        <f t="shared" si="219"/>
        <v>0</v>
      </c>
      <c r="M290" s="19">
        <f t="shared" si="219"/>
        <v>0</v>
      </c>
      <c r="N290" s="19">
        <f t="shared" si="220"/>
        <v>0</v>
      </c>
      <c r="O290" s="19">
        <f t="shared" si="220"/>
        <v>0</v>
      </c>
      <c r="P290" s="19">
        <f t="shared" si="220"/>
        <v>0</v>
      </c>
      <c r="Q290" s="19">
        <f t="shared" si="220"/>
        <v>0</v>
      </c>
      <c r="R290" s="19">
        <f t="shared" si="220"/>
        <v>0</v>
      </c>
      <c r="S290" s="19">
        <f t="shared" si="220"/>
        <v>0</v>
      </c>
      <c r="T290" s="19">
        <f t="shared" si="220"/>
        <v>0</v>
      </c>
      <c r="U290" s="19">
        <f t="shared" si="220"/>
        <v>0</v>
      </c>
      <c r="V290" s="19">
        <f t="shared" si="220"/>
        <v>0</v>
      </c>
      <c r="W290" s="19">
        <f t="shared" si="220"/>
        <v>0</v>
      </c>
      <c r="X290" s="19">
        <f t="shared" si="221"/>
        <v>0</v>
      </c>
      <c r="Y290" s="19">
        <f t="shared" si="221"/>
        <v>0</v>
      </c>
      <c r="Z290" s="19">
        <f t="shared" si="221"/>
        <v>0</v>
      </c>
      <c r="AA290" s="19">
        <f t="shared" si="221"/>
        <v>0</v>
      </c>
      <c r="AB290" s="19">
        <f t="shared" si="221"/>
        <v>0</v>
      </c>
      <c r="AC290" s="19">
        <f t="shared" si="221"/>
        <v>0</v>
      </c>
      <c r="AD290" s="19">
        <f t="shared" si="221"/>
        <v>0</v>
      </c>
      <c r="AE290" s="19">
        <f t="shared" si="221"/>
        <v>0</v>
      </c>
      <c r="AF290" s="19">
        <f t="shared" si="221"/>
        <v>0</v>
      </c>
      <c r="AG290" s="19">
        <f t="shared" si="221"/>
        <v>0</v>
      </c>
      <c r="AH290" s="19">
        <f t="shared" si="222"/>
        <v>0</v>
      </c>
      <c r="AI290" s="19">
        <f t="shared" si="222"/>
        <v>0</v>
      </c>
      <c r="AJ290" s="19">
        <f t="shared" si="222"/>
        <v>0</v>
      </c>
      <c r="AK290" s="19">
        <f t="shared" si="222"/>
        <v>0</v>
      </c>
      <c r="AL290" s="19">
        <f t="shared" si="222"/>
        <v>0</v>
      </c>
      <c r="AM290" s="19">
        <f t="shared" si="222"/>
        <v>0</v>
      </c>
      <c r="AN290" s="19">
        <f t="shared" si="222"/>
        <v>0</v>
      </c>
      <c r="AO290" s="2">
        <f t="shared" si="214"/>
        <v>0.91666666666666663</v>
      </c>
      <c r="AP290" s="2">
        <f t="shared" si="218"/>
        <v>48.333333333333329</v>
      </c>
      <c r="AQ290" s="240">
        <f t="shared" si="215"/>
        <v>0</v>
      </c>
      <c r="AR290">
        <f>[1]!dic_interpolado(D290:AN290,D$83:AN$83,AQ290)</f>
        <v>0.86599999999999999</v>
      </c>
      <c r="AS290" s="2">
        <f t="shared" si="216"/>
        <v>48.333333333333329</v>
      </c>
    </row>
    <row r="291" spans="1:45" x14ac:dyDescent="0.25">
      <c r="A291">
        <f t="shared" si="213"/>
        <v>48.518518518518519</v>
      </c>
      <c r="B291">
        <v>208</v>
      </c>
      <c r="C291" s="20">
        <f t="shared" si="217"/>
        <v>0.92592592592592593</v>
      </c>
      <c r="D291" s="19">
        <f t="shared" si="219"/>
        <v>0</v>
      </c>
      <c r="E291" s="19">
        <f t="shared" si="219"/>
        <v>0</v>
      </c>
      <c r="F291" s="19">
        <f t="shared" si="219"/>
        <v>0</v>
      </c>
      <c r="G291" s="19">
        <f t="shared" si="219"/>
        <v>0</v>
      </c>
      <c r="H291" s="19">
        <f t="shared" si="219"/>
        <v>0</v>
      </c>
      <c r="I291" s="19">
        <f t="shared" si="219"/>
        <v>0</v>
      </c>
      <c r="J291" s="19">
        <f t="shared" si="219"/>
        <v>0</v>
      </c>
      <c r="K291" s="19">
        <f t="shared" si="219"/>
        <v>0</v>
      </c>
      <c r="L291" s="19">
        <f t="shared" si="219"/>
        <v>0</v>
      </c>
      <c r="M291" s="19">
        <f t="shared" si="219"/>
        <v>0</v>
      </c>
      <c r="N291" s="19">
        <f t="shared" si="220"/>
        <v>0</v>
      </c>
      <c r="O291" s="19">
        <f t="shared" si="220"/>
        <v>0</v>
      </c>
      <c r="P291" s="19">
        <f t="shared" si="220"/>
        <v>0</v>
      </c>
      <c r="Q291" s="19">
        <f t="shared" si="220"/>
        <v>0</v>
      </c>
      <c r="R291" s="19">
        <f t="shared" si="220"/>
        <v>0</v>
      </c>
      <c r="S291" s="19">
        <f t="shared" si="220"/>
        <v>0</v>
      </c>
      <c r="T291" s="19">
        <f t="shared" si="220"/>
        <v>0</v>
      </c>
      <c r="U291" s="19">
        <f t="shared" si="220"/>
        <v>0</v>
      </c>
      <c r="V291" s="19">
        <f t="shared" si="220"/>
        <v>0</v>
      </c>
      <c r="W291" s="19">
        <f t="shared" si="220"/>
        <v>0</v>
      </c>
      <c r="X291" s="19">
        <f t="shared" si="221"/>
        <v>0</v>
      </c>
      <c r="Y291" s="19">
        <f t="shared" si="221"/>
        <v>0</v>
      </c>
      <c r="Z291" s="19">
        <f t="shared" si="221"/>
        <v>0</v>
      </c>
      <c r="AA291" s="19">
        <f t="shared" si="221"/>
        <v>0</v>
      </c>
      <c r="AB291" s="19">
        <f t="shared" si="221"/>
        <v>0</v>
      </c>
      <c r="AC291" s="19">
        <f t="shared" si="221"/>
        <v>0</v>
      </c>
      <c r="AD291" s="19">
        <f t="shared" si="221"/>
        <v>0</v>
      </c>
      <c r="AE291" s="19">
        <f t="shared" si="221"/>
        <v>0</v>
      </c>
      <c r="AF291" s="19">
        <f t="shared" si="221"/>
        <v>0</v>
      </c>
      <c r="AG291" s="19">
        <f t="shared" si="221"/>
        <v>0</v>
      </c>
      <c r="AH291" s="19">
        <f t="shared" si="222"/>
        <v>0</v>
      </c>
      <c r="AI291" s="19">
        <f t="shared" si="222"/>
        <v>0</v>
      </c>
      <c r="AJ291" s="19">
        <f t="shared" si="222"/>
        <v>0</v>
      </c>
      <c r="AK291" s="19">
        <f t="shared" si="222"/>
        <v>0</v>
      </c>
      <c r="AL291" s="19">
        <f t="shared" si="222"/>
        <v>0</v>
      </c>
      <c r="AM291" s="19">
        <f t="shared" si="222"/>
        <v>0</v>
      </c>
      <c r="AN291" s="19">
        <f t="shared" si="222"/>
        <v>0</v>
      </c>
      <c r="AO291" s="2">
        <f t="shared" si="214"/>
        <v>0.92592592592592593</v>
      </c>
      <c r="AP291" s="2">
        <f t="shared" si="218"/>
        <v>48.518518518518519</v>
      </c>
      <c r="AQ291" s="240">
        <f t="shared" si="215"/>
        <v>0</v>
      </c>
      <c r="AR291">
        <f>[1]!dic_interpolado(D291:AN291,D$83:AN$83,AQ291)</f>
        <v>0.86599999999999999</v>
      </c>
      <c r="AS291" s="2">
        <f t="shared" si="216"/>
        <v>48.518518518518519</v>
      </c>
    </row>
    <row r="292" spans="1:45" x14ac:dyDescent="0.25">
      <c r="A292">
        <f t="shared" si="213"/>
        <v>48.703703703703709</v>
      </c>
      <c r="B292">
        <v>209</v>
      </c>
      <c r="C292" s="20">
        <f t="shared" si="217"/>
        <v>0.93518518518518523</v>
      </c>
      <c r="D292" s="19">
        <f t="shared" si="219"/>
        <v>0</v>
      </c>
      <c r="E292" s="19">
        <f t="shared" si="219"/>
        <v>0</v>
      </c>
      <c r="F292" s="19">
        <f t="shared" si="219"/>
        <v>0</v>
      </c>
      <c r="G292" s="19">
        <f t="shared" si="219"/>
        <v>0</v>
      </c>
      <c r="H292" s="19">
        <f t="shared" si="219"/>
        <v>0</v>
      </c>
      <c r="I292" s="19">
        <f t="shared" si="219"/>
        <v>0</v>
      </c>
      <c r="J292" s="19">
        <f t="shared" si="219"/>
        <v>0</v>
      </c>
      <c r="K292" s="19">
        <f t="shared" si="219"/>
        <v>0</v>
      </c>
      <c r="L292" s="19">
        <f t="shared" si="219"/>
        <v>0</v>
      </c>
      <c r="M292" s="19">
        <f t="shared" si="219"/>
        <v>0</v>
      </c>
      <c r="N292" s="19">
        <f t="shared" si="220"/>
        <v>0</v>
      </c>
      <c r="O292" s="19">
        <f t="shared" si="220"/>
        <v>0</v>
      </c>
      <c r="P292" s="19">
        <f t="shared" si="220"/>
        <v>0</v>
      </c>
      <c r="Q292" s="19">
        <f t="shared" si="220"/>
        <v>0</v>
      </c>
      <c r="R292" s="19">
        <f t="shared" si="220"/>
        <v>0</v>
      </c>
      <c r="S292" s="19">
        <f t="shared" si="220"/>
        <v>0</v>
      </c>
      <c r="T292" s="19">
        <f t="shared" si="220"/>
        <v>0</v>
      </c>
      <c r="U292" s="19">
        <f t="shared" si="220"/>
        <v>0</v>
      </c>
      <c r="V292" s="19">
        <f t="shared" si="220"/>
        <v>0</v>
      </c>
      <c r="W292" s="19">
        <f t="shared" si="220"/>
        <v>0</v>
      </c>
      <c r="X292" s="19">
        <f t="shared" si="221"/>
        <v>0</v>
      </c>
      <c r="Y292" s="19">
        <f t="shared" si="221"/>
        <v>0</v>
      </c>
      <c r="Z292" s="19">
        <f t="shared" si="221"/>
        <v>0</v>
      </c>
      <c r="AA292" s="19">
        <f t="shared" si="221"/>
        <v>0</v>
      </c>
      <c r="AB292" s="19">
        <f t="shared" si="221"/>
        <v>0</v>
      </c>
      <c r="AC292" s="19">
        <f t="shared" si="221"/>
        <v>0</v>
      </c>
      <c r="AD292" s="19">
        <f t="shared" si="221"/>
        <v>0</v>
      </c>
      <c r="AE292" s="19">
        <f t="shared" si="221"/>
        <v>0</v>
      </c>
      <c r="AF292" s="19">
        <f t="shared" si="221"/>
        <v>0</v>
      </c>
      <c r="AG292" s="19">
        <f t="shared" si="221"/>
        <v>0</v>
      </c>
      <c r="AH292" s="19">
        <f t="shared" si="222"/>
        <v>0</v>
      </c>
      <c r="AI292" s="19">
        <f t="shared" si="222"/>
        <v>0</v>
      </c>
      <c r="AJ292" s="19">
        <f t="shared" si="222"/>
        <v>0</v>
      </c>
      <c r="AK292" s="19">
        <f t="shared" si="222"/>
        <v>0</v>
      </c>
      <c r="AL292" s="19">
        <f t="shared" si="222"/>
        <v>0</v>
      </c>
      <c r="AM292" s="19">
        <f t="shared" si="222"/>
        <v>0</v>
      </c>
      <c r="AN292" s="19">
        <f t="shared" si="222"/>
        <v>0</v>
      </c>
      <c r="AO292" s="2">
        <f t="shared" si="214"/>
        <v>0.93518518518518523</v>
      </c>
      <c r="AP292" s="2">
        <f t="shared" si="218"/>
        <v>48.703703703703709</v>
      </c>
      <c r="AQ292" s="240">
        <f t="shared" si="215"/>
        <v>0</v>
      </c>
      <c r="AR292">
        <f>[1]!dic_interpolado(D292:AN292,D$83:AN$83,AQ292)</f>
        <v>0.86599999999999999</v>
      </c>
      <c r="AS292" s="2">
        <f t="shared" si="216"/>
        <v>48.703703703703709</v>
      </c>
    </row>
    <row r="293" spans="1:45" x14ac:dyDescent="0.25">
      <c r="A293">
        <f t="shared" si="213"/>
        <v>48.888888888888886</v>
      </c>
      <c r="B293">
        <v>210</v>
      </c>
      <c r="C293" s="20">
        <f t="shared" si="217"/>
        <v>0.94444444444444442</v>
      </c>
      <c r="D293" s="19">
        <f t="shared" si="219"/>
        <v>0</v>
      </c>
      <c r="E293" s="19">
        <f t="shared" si="219"/>
        <v>0</v>
      </c>
      <c r="F293" s="19">
        <f t="shared" si="219"/>
        <v>0</v>
      </c>
      <c r="G293" s="19">
        <f t="shared" si="219"/>
        <v>0</v>
      </c>
      <c r="H293" s="19">
        <f t="shared" si="219"/>
        <v>0</v>
      </c>
      <c r="I293" s="19">
        <f t="shared" si="219"/>
        <v>0</v>
      </c>
      <c r="J293" s="19">
        <f t="shared" si="219"/>
        <v>0</v>
      </c>
      <c r="K293" s="19">
        <f t="shared" si="219"/>
        <v>0</v>
      </c>
      <c r="L293" s="19">
        <f t="shared" si="219"/>
        <v>0</v>
      </c>
      <c r="M293" s="19">
        <f t="shared" si="219"/>
        <v>0</v>
      </c>
      <c r="N293" s="19">
        <f t="shared" si="220"/>
        <v>0</v>
      </c>
      <c r="O293" s="19">
        <f t="shared" si="220"/>
        <v>0</v>
      </c>
      <c r="P293" s="19">
        <f t="shared" si="220"/>
        <v>0</v>
      </c>
      <c r="Q293" s="19">
        <f t="shared" si="220"/>
        <v>0</v>
      </c>
      <c r="R293" s="19">
        <f t="shared" si="220"/>
        <v>0</v>
      </c>
      <c r="S293" s="19">
        <f t="shared" si="220"/>
        <v>0</v>
      </c>
      <c r="T293" s="19">
        <f t="shared" si="220"/>
        <v>0</v>
      </c>
      <c r="U293" s="19">
        <f t="shared" si="220"/>
        <v>0</v>
      </c>
      <c r="V293" s="19">
        <f t="shared" si="220"/>
        <v>0</v>
      </c>
      <c r="W293" s="19">
        <f t="shared" si="220"/>
        <v>0</v>
      </c>
      <c r="X293" s="19">
        <f t="shared" si="221"/>
        <v>0</v>
      </c>
      <c r="Y293" s="19">
        <f t="shared" si="221"/>
        <v>0</v>
      </c>
      <c r="Z293" s="19">
        <f t="shared" si="221"/>
        <v>0</v>
      </c>
      <c r="AA293" s="19">
        <f t="shared" si="221"/>
        <v>0</v>
      </c>
      <c r="AB293" s="19">
        <f t="shared" si="221"/>
        <v>0</v>
      </c>
      <c r="AC293" s="19">
        <f t="shared" si="221"/>
        <v>0</v>
      </c>
      <c r="AD293" s="19">
        <f t="shared" si="221"/>
        <v>0</v>
      </c>
      <c r="AE293" s="19">
        <f t="shared" si="221"/>
        <v>0</v>
      </c>
      <c r="AF293" s="19">
        <f t="shared" si="221"/>
        <v>0</v>
      </c>
      <c r="AG293" s="19">
        <f t="shared" si="221"/>
        <v>0</v>
      </c>
      <c r="AH293" s="19">
        <f t="shared" si="222"/>
        <v>0</v>
      </c>
      <c r="AI293" s="19">
        <f t="shared" si="222"/>
        <v>0</v>
      </c>
      <c r="AJ293" s="19">
        <f t="shared" si="222"/>
        <v>0</v>
      </c>
      <c r="AK293" s="19">
        <f t="shared" si="222"/>
        <v>0</v>
      </c>
      <c r="AL293" s="19">
        <f t="shared" si="222"/>
        <v>0</v>
      </c>
      <c r="AM293" s="19">
        <f t="shared" si="222"/>
        <v>0</v>
      </c>
      <c r="AN293" s="19">
        <f t="shared" si="222"/>
        <v>0</v>
      </c>
      <c r="AO293" s="2">
        <f t="shared" si="214"/>
        <v>0.94444444444444442</v>
      </c>
      <c r="AP293" s="2">
        <f t="shared" si="218"/>
        <v>48.888888888888886</v>
      </c>
      <c r="AQ293" s="240">
        <f t="shared" si="215"/>
        <v>0</v>
      </c>
      <c r="AR293">
        <f>[1]!dic_interpolado(D293:AN293,D$83:AN$83,AQ293)</f>
        <v>0.86599999999999999</v>
      </c>
      <c r="AS293" s="2">
        <f t="shared" si="216"/>
        <v>48.888888888888886</v>
      </c>
    </row>
    <row r="294" spans="1:45" x14ac:dyDescent="0.25">
      <c r="A294">
        <f t="shared" si="213"/>
        <v>49.074074074074076</v>
      </c>
      <c r="B294">
        <v>211</v>
      </c>
      <c r="C294" s="20">
        <f t="shared" si="217"/>
        <v>0.95370370370370372</v>
      </c>
      <c r="D294" s="19">
        <f t="shared" ref="D294:M299" si="223">$H$74+$C294*$G$74+$F$74*D$83+$E$74*D$83*$C294+$C294^2*$D$74+$C$74*D$83^2</f>
        <v>0</v>
      </c>
      <c r="E294" s="19">
        <f t="shared" si="223"/>
        <v>0</v>
      </c>
      <c r="F294" s="19">
        <f t="shared" si="223"/>
        <v>0</v>
      </c>
      <c r="G294" s="19">
        <f t="shared" si="223"/>
        <v>0</v>
      </c>
      <c r="H294" s="19">
        <f t="shared" si="223"/>
        <v>0</v>
      </c>
      <c r="I294" s="19">
        <f t="shared" si="223"/>
        <v>0</v>
      </c>
      <c r="J294" s="19">
        <f t="shared" si="223"/>
        <v>0</v>
      </c>
      <c r="K294" s="19">
        <f t="shared" si="223"/>
        <v>0</v>
      </c>
      <c r="L294" s="19">
        <f t="shared" si="223"/>
        <v>0</v>
      </c>
      <c r="M294" s="19">
        <f t="shared" si="223"/>
        <v>0</v>
      </c>
      <c r="N294" s="19">
        <f t="shared" ref="N294:W299" si="224">$H$74+$C294*$G$74+$F$74*N$83+$E$74*N$83*$C294+$C294^2*$D$74+$C$74*N$83^2</f>
        <v>0</v>
      </c>
      <c r="O294" s="19">
        <f t="shared" si="224"/>
        <v>0</v>
      </c>
      <c r="P294" s="19">
        <f t="shared" si="224"/>
        <v>0</v>
      </c>
      <c r="Q294" s="19">
        <f t="shared" si="224"/>
        <v>0</v>
      </c>
      <c r="R294" s="19">
        <f t="shared" si="224"/>
        <v>0</v>
      </c>
      <c r="S294" s="19">
        <f t="shared" si="224"/>
        <v>0</v>
      </c>
      <c r="T294" s="19">
        <f t="shared" si="224"/>
        <v>0</v>
      </c>
      <c r="U294" s="19">
        <f t="shared" si="224"/>
        <v>0</v>
      </c>
      <c r="V294" s="19">
        <f t="shared" si="224"/>
        <v>0</v>
      </c>
      <c r="W294" s="19">
        <f t="shared" si="224"/>
        <v>0</v>
      </c>
      <c r="X294" s="19">
        <f t="shared" ref="X294:AG299" si="225">$H$74+$C294*$G$74+$F$74*X$83+$E$74*X$83*$C294+$C294^2*$D$74+$C$74*X$83^2</f>
        <v>0</v>
      </c>
      <c r="Y294" s="19">
        <f t="shared" si="225"/>
        <v>0</v>
      </c>
      <c r="Z294" s="19">
        <f t="shared" si="225"/>
        <v>0</v>
      </c>
      <c r="AA294" s="19">
        <f t="shared" si="225"/>
        <v>0</v>
      </c>
      <c r="AB294" s="19">
        <f t="shared" si="225"/>
        <v>0</v>
      </c>
      <c r="AC294" s="19">
        <f t="shared" si="225"/>
        <v>0</v>
      </c>
      <c r="AD294" s="19">
        <f t="shared" si="225"/>
        <v>0</v>
      </c>
      <c r="AE294" s="19">
        <f t="shared" si="225"/>
        <v>0</v>
      </c>
      <c r="AF294" s="19">
        <f t="shared" si="225"/>
        <v>0</v>
      </c>
      <c r="AG294" s="19">
        <f t="shared" si="225"/>
        <v>0</v>
      </c>
      <c r="AH294" s="19">
        <f t="shared" ref="AH294:AN299" si="226">$H$74+$C294*$G$74+$F$74*AH$83+$E$74*AH$83*$C294+$C294^2*$D$74+$C$74*AH$83^2</f>
        <v>0</v>
      </c>
      <c r="AI294" s="19">
        <f t="shared" si="226"/>
        <v>0</v>
      </c>
      <c r="AJ294" s="19">
        <f t="shared" si="226"/>
        <v>0</v>
      </c>
      <c r="AK294" s="19">
        <f t="shared" si="226"/>
        <v>0</v>
      </c>
      <c r="AL294" s="19">
        <f t="shared" si="226"/>
        <v>0</v>
      </c>
      <c r="AM294" s="19">
        <f t="shared" si="226"/>
        <v>0</v>
      </c>
      <c r="AN294" s="19">
        <f t="shared" si="226"/>
        <v>0</v>
      </c>
      <c r="AO294" s="2">
        <f t="shared" si="214"/>
        <v>0.95370370370370372</v>
      </c>
      <c r="AP294" s="2">
        <f t="shared" si="218"/>
        <v>49.074074074074076</v>
      </c>
      <c r="AQ294" s="240">
        <f t="shared" si="215"/>
        <v>0</v>
      </c>
      <c r="AR294">
        <f>[1]!dic_interpolado(D294:AN294,D$83:AN$83,AQ294)</f>
        <v>0.86599999999999999</v>
      </c>
      <c r="AS294" s="2">
        <f t="shared" si="216"/>
        <v>49.074074074074076</v>
      </c>
    </row>
    <row r="295" spans="1:45" x14ac:dyDescent="0.25">
      <c r="A295">
        <f t="shared" si="213"/>
        <v>49.25925925925926</v>
      </c>
      <c r="B295">
        <v>212</v>
      </c>
      <c r="C295" s="20">
        <f t="shared" si="217"/>
        <v>0.96296296296296302</v>
      </c>
      <c r="D295" s="19">
        <f t="shared" si="223"/>
        <v>0</v>
      </c>
      <c r="E295" s="19">
        <f t="shared" si="223"/>
        <v>0</v>
      </c>
      <c r="F295" s="19">
        <f t="shared" si="223"/>
        <v>0</v>
      </c>
      <c r="G295" s="19">
        <f t="shared" si="223"/>
        <v>0</v>
      </c>
      <c r="H295" s="19">
        <f t="shared" si="223"/>
        <v>0</v>
      </c>
      <c r="I295" s="19">
        <f t="shared" si="223"/>
        <v>0</v>
      </c>
      <c r="J295" s="19">
        <f t="shared" si="223"/>
        <v>0</v>
      </c>
      <c r="K295" s="19">
        <f t="shared" si="223"/>
        <v>0</v>
      </c>
      <c r="L295" s="19">
        <f t="shared" si="223"/>
        <v>0</v>
      </c>
      <c r="M295" s="19">
        <f t="shared" si="223"/>
        <v>0</v>
      </c>
      <c r="N295" s="19">
        <f t="shared" si="224"/>
        <v>0</v>
      </c>
      <c r="O295" s="19">
        <f t="shared" si="224"/>
        <v>0</v>
      </c>
      <c r="P295" s="19">
        <f t="shared" si="224"/>
        <v>0</v>
      </c>
      <c r="Q295" s="19">
        <f t="shared" si="224"/>
        <v>0</v>
      </c>
      <c r="R295" s="19">
        <f t="shared" si="224"/>
        <v>0</v>
      </c>
      <c r="S295" s="19">
        <f t="shared" si="224"/>
        <v>0</v>
      </c>
      <c r="T295" s="19">
        <f t="shared" si="224"/>
        <v>0</v>
      </c>
      <c r="U295" s="19">
        <f t="shared" si="224"/>
        <v>0</v>
      </c>
      <c r="V295" s="19">
        <f t="shared" si="224"/>
        <v>0</v>
      </c>
      <c r="W295" s="19">
        <f t="shared" si="224"/>
        <v>0</v>
      </c>
      <c r="X295" s="19">
        <f t="shared" si="225"/>
        <v>0</v>
      </c>
      <c r="Y295" s="19">
        <f t="shared" si="225"/>
        <v>0</v>
      </c>
      <c r="Z295" s="19">
        <f t="shared" si="225"/>
        <v>0</v>
      </c>
      <c r="AA295" s="19">
        <f t="shared" si="225"/>
        <v>0</v>
      </c>
      <c r="AB295" s="19">
        <f t="shared" si="225"/>
        <v>0</v>
      </c>
      <c r="AC295" s="19">
        <f t="shared" si="225"/>
        <v>0</v>
      </c>
      <c r="AD295" s="19">
        <f t="shared" si="225"/>
        <v>0</v>
      </c>
      <c r="AE295" s="19">
        <f t="shared" si="225"/>
        <v>0</v>
      </c>
      <c r="AF295" s="19">
        <f t="shared" si="225"/>
        <v>0</v>
      </c>
      <c r="AG295" s="19">
        <f t="shared" si="225"/>
        <v>0</v>
      </c>
      <c r="AH295" s="19">
        <f t="shared" si="226"/>
        <v>0</v>
      </c>
      <c r="AI295" s="19">
        <f t="shared" si="226"/>
        <v>0</v>
      </c>
      <c r="AJ295" s="19">
        <f t="shared" si="226"/>
        <v>0</v>
      </c>
      <c r="AK295" s="19">
        <f t="shared" si="226"/>
        <v>0</v>
      </c>
      <c r="AL295" s="19">
        <f t="shared" si="226"/>
        <v>0</v>
      </c>
      <c r="AM295" s="19">
        <f t="shared" si="226"/>
        <v>0</v>
      </c>
      <c r="AN295" s="19">
        <f t="shared" si="226"/>
        <v>0</v>
      </c>
      <c r="AO295" s="2">
        <f t="shared" si="214"/>
        <v>0.96296296296296302</v>
      </c>
      <c r="AP295" s="2">
        <f t="shared" si="218"/>
        <v>49.25925925925926</v>
      </c>
      <c r="AQ295" s="240">
        <f t="shared" si="215"/>
        <v>0</v>
      </c>
      <c r="AR295">
        <f>[1]!dic_interpolado(D295:AN295,D$83:AN$83,AQ295)</f>
        <v>0.86599999999999999</v>
      </c>
      <c r="AS295" s="2">
        <f t="shared" si="216"/>
        <v>49.25925925925926</v>
      </c>
    </row>
    <row r="296" spans="1:45" x14ac:dyDescent="0.25">
      <c r="A296">
        <f t="shared" si="213"/>
        <v>49.444444444444443</v>
      </c>
      <c r="B296">
        <v>213</v>
      </c>
      <c r="C296" s="20">
        <f t="shared" si="217"/>
        <v>0.97222222222222221</v>
      </c>
      <c r="D296" s="19">
        <f t="shared" si="223"/>
        <v>0</v>
      </c>
      <c r="E296" s="19">
        <f t="shared" si="223"/>
        <v>0</v>
      </c>
      <c r="F296" s="19">
        <f t="shared" si="223"/>
        <v>0</v>
      </c>
      <c r="G296" s="19">
        <f t="shared" si="223"/>
        <v>0</v>
      </c>
      <c r="H296" s="19">
        <f t="shared" si="223"/>
        <v>0</v>
      </c>
      <c r="I296" s="19">
        <f t="shared" si="223"/>
        <v>0</v>
      </c>
      <c r="J296" s="19">
        <f t="shared" si="223"/>
        <v>0</v>
      </c>
      <c r="K296" s="19">
        <f t="shared" si="223"/>
        <v>0</v>
      </c>
      <c r="L296" s="19">
        <f t="shared" si="223"/>
        <v>0</v>
      </c>
      <c r="M296" s="19">
        <f t="shared" si="223"/>
        <v>0</v>
      </c>
      <c r="N296" s="19">
        <f t="shared" si="224"/>
        <v>0</v>
      </c>
      <c r="O296" s="19">
        <f t="shared" si="224"/>
        <v>0</v>
      </c>
      <c r="P296" s="19">
        <f t="shared" si="224"/>
        <v>0</v>
      </c>
      <c r="Q296" s="19">
        <f t="shared" si="224"/>
        <v>0</v>
      </c>
      <c r="R296" s="19">
        <f t="shared" si="224"/>
        <v>0</v>
      </c>
      <c r="S296" s="19">
        <f t="shared" si="224"/>
        <v>0</v>
      </c>
      <c r="T296" s="19">
        <f t="shared" si="224"/>
        <v>0</v>
      </c>
      <c r="U296" s="19">
        <f t="shared" si="224"/>
        <v>0</v>
      </c>
      <c r="V296" s="19">
        <f t="shared" si="224"/>
        <v>0</v>
      </c>
      <c r="W296" s="19">
        <f t="shared" si="224"/>
        <v>0</v>
      </c>
      <c r="X296" s="19">
        <f t="shared" si="225"/>
        <v>0</v>
      </c>
      <c r="Y296" s="19">
        <f t="shared" si="225"/>
        <v>0</v>
      </c>
      <c r="Z296" s="19">
        <f t="shared" si="225"/>
        <v>0</v>
      </c>
      <c r="AA296" s="19">
        <f t="shared" si="225"/>
        <v>0</v>
      </c>
      <c r="AB296" s="19">
        <f t="shared" si="225"/>
        <v>0</v>
      </c>
      <c r="AC296" s="19">
        <f t="shared" si="225"/>
        <v>0</v>
      </c>
      <c r="AD296" s="19">
        <f t="shared" si="225"/>
        <v>0</v>
      </c>
      <c r="AE296" s="19">
        <f t="shared" si="225"/>
        <v>0</v>
      </c>
      <c r="AF296" s="19">
        <f t="shared" si="225"/>
        <v>0</v>
      </c>
      <c r="AG296" s="19">
        <f t="shared" si="225"/>
        <v>0</v>
      </c>
      <c r="AH296" s="19">
        <f t="shared" si="226"/>
        <v>0</v>
      </c>
      <c r="AI296" s="19">
        <f t="shared" si="226"/>
        <v>0</v>
      </c>
      <c r="AJ296" s="19">
        <f t="shared" si="226"/>
        <v>0</v>
      </c>
      <c r="AK296" s="19">
        <f t="shared" si="226"/>
        <v>0</v>
      </c>
      <c r="AL296" s="19">
        <f t="shared" si="226"/>
        <v>0</v>
      </c>
      <c r="AM296" s="19">
        <f t="shared" si="226"/>
        <v>0</v>
      </c>
      <c r="AN296" s="19">
        <f t="shared" si="226"/>
        <v>0</v>
      </c>
      <c r="AO296" s="2">
        <f t="shared" si="214"/>
        <v>0.97222222222222221</v>
      </c>
      <c r="AP296" s="2">
        <f t="shared" si="218"/>
        <v>49.444444444444443</v>
      </c>
      <c r="AQ296" s="240">
        <f t="shared" si="215"/>
        <v>0</v>
      </c>
      <c r="AR296">
        <f>[1]!dic_interpolado(D296:AN296,D$83:AN$83,AQ296)</f>
        <v>0.86599999999999999</v>
      </c>
      <c r="AS296" s="2">
        <f t="shared" si="216"/>
        <v>49.444444444444443</v>
      </c>
    </row>
    <row r="297" spans="1:45" x14ac:dyDescent="0.25">
      <c r="A297">
        <f t="shared" si="213"/>
        <v>49.629629629629633</v>
      </c>
      <c r="B297">
        <v>214</v>
      </c>
      <c r="C297" s="20">
        <f t="shared" si="217"/>
        <v>0.98148148148148151</v>
      </c>
      <c r="D297" s="19">
        <f t="shared" si="223"/>
        <v>0</v>
      </c>
      <c r="E297" s="19">
        <f t="shared" si="223"/>
        <v>0</v>
      </c>
      <c r="F297" s="19">
        <f t="shared" si="223"/>
        <v>0</v>
      </c>
      <c r="G297" s="19">
        <f t="shared" si="223"/>
        <v>0</v>
      </c>
      <c r="H297" s="19">
        <f t="shared" si="223"/>
        <v>0</v>
      </c>
      <c r="I297" s="19">
        <f t="shared" si="223"/>
        <v>0</v>
      </c>
      <c r="J297" s="19">
        <f t="shared" si="223"/>
        <v>0</v>
      </c>
      <c r="K297" s="19">
        <f t="shared" si="223"/>
        <v>0</v>
      </c>
      <c r="L297" s="19">
        <f t="shared" si="223"/>
        <v>0</v>
      </c>
      <c r="M297" s="19">
        <f t="shared" si="223"/>
        <v>0</v>
      </c>
      <c r="N297" s="19">
        <f t="shared" si="224"/>
        <v>0</v>
      </c>
      <c r="O297" s="19">
        <f t="shared" si="224"/>
        <v>0</v>
      </c>
      <c r="P297" s="19">
        <f t="shared" si="224"/>
        <v>0</v>
      </c>
      <c r="Q297" s="19">
        <f t="shared" si="224"/>
        <v>0</v>
      </c>
      <c r="R297" s="19">
        <f t="shared" si="224"/>
        <v>0</v>
      </c>
      <c r="S297" s="19">
        <f t="shared" si="224"/>
        <v>0</v>
      </c>
      <c r="T297" s="19">
        <f t="shared" si="224"/>
        <v>0</v>
      </c>
      <c r="U297" s="19">
        <f t="shared" si="224"/>
        <v>0</v>
      </c>
      <c r="V297" s="19">
        <f t="shared" si="224"/>
        <v>0</v>
      </c>
      <c r="W297" s="19">
        <f t="shared" si="224"/>
        <v>0</v>
      </c>
      <c r="X297" s="19">
        <f t="shared" si="225"/>
        <v>0</v>
      </c>
      <c r="Y297" s="19">
        <f t="shared" si="225"/>
        <v>0</v>
      </c>
      <c r="Z297" s="19">
        <f t="shared" si="225"/>
        <v>0</v>
      </c>
      <c r="AA297" s="19">
        <f t="shared" si="225"/>
        <v>0</v>
      </c>
      <c r="AB297" s="19">
        <f t="shared" si="225"/>
        <v>0</v>
      </c>
      <c r="AC297" s="19">
        <f t="shared" si="225"/>
        <v>0</v>
      </c>
      <c r="AD297" s="19">
        <f t="shared" si="225"/>
        <v>0</v>
      </c>
      <c r="AE297" s="19">
        <f t="shared" si="225"/>
        <v>0</v>
      </c>
      <c r="AF297" s="19">
        <f t="shared" si="225"/>
        <v>0</v>
      </c>
      <c r="AG297" s="19">
        <f t="shared" si="225"/>
        <v>0</v>
      </c>
      <c r="AH297" s="19">
        <f t="shared" si="226"/>
        <v>0</v>
      </c>
      <c r="AI297" s="19">
        <f t="shared" si="226"/>
        <v>0</v>
      </c>
      <c r="AJ297" s="19">
        <f t="shared" si="226"/>
        <v>0</v>
      </c>
      <c r="AK297" s="19">
        <f t="shared" si="226"/>
        <v>0</v>
      </c>
      <c r="AL297" s="19">
        <f t="shared" si="226"/>
        <v>0</v>
      </c>
      <c r="AM297" s="19">
        <f t="shared" si="226"/>
        <v>0</v>
      </c>
      <c r="AN297" s="19">
        <f t="shared" si="226"/>
        <v>0</v>
      </c>
      <c r="AO297" s="2">
        <f t="shared" si="214"/>
        <v>0.98148148148148151</v>
      </c>
      <c r="AP297" s="2">
        <f t="shared" si="218"/>
        <v>49.629629629629633</v>
      </c>
      <c r="AQ297" s="240">
        <f t="shared" si="215"/>
        <v>0</v>
      </c>
      <c r="AR297">
        <f>[1]!dic_interpolado(D297:AN297,D$83:AN$83,AQ297)</f>
        <v>0.86599999999999999</v>
      </c>
      <c r="AS297" s="2">
        <f t="shared" si="216"/>
        <v>49.629629629629633</v>
      </c>
    </row>
    <row r="298" spans="1:45" x14ac:dyDescent="0.25">
      <c r="A298">
        <f t="shared" si="213"/>
        <v>49.81481481481481</v>
      </c>
      <c r="B298">
        <v>215</v>
      </c>
      <c r="C298" s="20">
        <f t="shared" si="217"/>
        <v>0.9907407407407407</v>
      </c>
      <c r="D298" s="19">
        <f t="shared" si="223"/>
        <v>0</v>
      </c>
      <c r="E298" s="19">
        <f t="shared" si="223"/>
        <v>0</v>
      </c>
      <c r="F298" s="19">
        <f t="shared" si="223"/>
        <v>0</v>
      </c>
      <c r="G298" s="19">
        <f t="shared" si="223"/>
        <v>0</v>
      </c>
      <c r="H298" s="19">
        <f t="shared" si="223"/>
        <v>0</v>
      </c>
      <c r="I298" s="19">
        <f t="shared" si="223"/>
        <v>0</v>
      </c>
      <c r="J298" s="19">
        <f t="shared" si="223"/>
        <v>0</v>
      </c>
      <c r="K298" s="19">
        <f t="shared" si="223"/>
        <v>0</v>
      </c>
      <c r="L298" s="19">
        <f t="shared" si="223"/>
        <v>0</v>
      </c>
      <c r="M298" s="19">
        <f t="shared" si="223"/>
        <v>0</v>
      </c>
      <c r="N298" s="19">
        <f t="shared" si="224"/>
        <v>0</v>
      </c>
      <c r="O298" s="19">
        <f t="shared" si="224"/>
        <v>0</v>
      </c>
      <c r="P298" s="19">
        <f t="shared" si="224"/>
        <v>0</v>
      </c>
      <c r="Q298" s="19">
        <f t="shared" si="224"/>
        <v>0</v>
      </c>
      <c r="R298" s="19">
        <f t="shared" si="224"/>
        <v>0</v>
      </c>
      <c r="S298" s="19">
        <f t="shared" si="224"/>
        <v>0</v>
      </c>
      <c r="T298" s="19">
        <f t="shared" si="224"/>
        <v>0</v>
      </c>
      <c r="U298" s="19">
        <f t="shared" si="224"/>
        <v>0</v>
      </c>
      <c r="V298" s="19">
        <f t="shared" si="224"/>
        <v>0</v>
      </c>
      <c r="W298" s="19">
        <f t="shared" si="224"/>
        <v>0</v>
      </c>
      <c r="X298" s="19">
        <f t="shared" si="225"/>
        <v>0</v>
      </c>
      <c r="Y298" s="19">
        <f t="shared" si="225"/>
        <v>0</v>
      </c>
      <c r="Z298" s="19">
        <f t="shared" si="225"/>
        <v>0</v>
      </c>
      <c r="AA298" s="19">
        <f t="shared" si="225"/>
        <v>0</v>
      </c>
      <c r="AB298" s="19">
        <f t="shared" si="225"/>
        <v>0</v>
      </c>
      <c r="AC298" s="19">
        <f t="shared" si="225"/>
        <v>0</v>
      </c>
      <c r="AD298" s="19">
        <f t="shared" si="225"/>
        <v>0</v>
      </c>
      <c r="AE298" s="19">
        <f t="shared" si="225"/>
        <v>0</v>
      </c>
      <c r="AF298" s="19">
        <f t="shared" si="225"/>
        <v>0</v>
      </c>
      <c r="AG298" s="19">
        <f t="shared" si="225"/>
        <v>0</v>
      </c>
      <c r="AH298" s="19">
        <f t="shared" si="226"/>
        <v>0</v>
      </c>
      <c r="AI298" s="19">
        <f t="shared" si="226"/>
        <v>0</v>
      </c>
      <c r="AJ298" s="19">
        <f t="shared" si="226"/>
        <v>0</v>
      </c>
      <c r="AK298" s="19">
        <f t="shared" si="226"/>
        <v>0</v>
      </c>
      <c r="AL298" s="19">
        <f t="shared" si="226"/>
        <v>0</v>
      </c>
      <c r="AM298" s="19">
        <f t="shared" si="226"/>
        <v>0</v>
      </c>
      <c r="AN298" s="19">
        <f t="shared" si="226"/>
        <v>0</v>
      </c>
      <c r="AO298" s="2">
        <f t="shared" si="214"/>
        <v>0.9907407407407407</v>
      </c>
      <c r="AP298" s="2">
        <f t="shared" si="218"/>
        <v>49.81481481481481</v>
      </c>
      <c r="AQ298" s="240">
        <f t="shared" si="215"/>
        <v>0</v>
      </c>
      <c r="AR298">
        <f>[1]!dic_interpolado(D298:AN298,D$83:AN$83,AQ298)</f>
        <v>0.86599999999999999</v>
      </c>
      <c r="AS298" s="2">
        <f t="shared" si="216"/>
        <v>49.81481481481481</v>
      </c>
    </row>
    <row r="299" spans="1:45" x14ac:dyDescent="0.25">
      <c r="A299">
        <f t="shared" si="213"/>
        <v>50</v>
      </c>
      <c r="B299">
        <v>216</v>
      </c>
      <c r="C299" s="20">
        <f>D7</f>
        <v>1</v>
      </c>
      <c r="D299" s="19">
        <f t="shared" si="223"/>
        <v>0</v>
      </c>
      <c r="E299" s="19">
        <f t="shared" si="223"/>
        <v>0</v>
      </c>
      <c r="F299" s="19">
        <f t="shared" si="223"/>
        <v>0</v>
      </c>
      <c r="G299" s="19">
        <f t="shared" si="223"/>
        <v>0</v>
      </c>
      <c r="H299" s="19">
        <f t="shared" si="223"/>
        <v>0</v>
      </c>
      <c r="I299" s="19">
        <f t="shared" si="223"/>
        <v>0</v>
      </c>
      <c r="J299" s="19">
        <f t="shared" si="223"/>
        <v>0</v>
      </c>
      <c r="K299" s="19">
        <f t="shared" si="223"/>
        <v>0</v>
      </c>
      <c r="L299" s="19">
        <f t="shared" si="223"/>
        <v>0</v>
      </c>
      <c r="M299" s="19">
        <f t="shared" si="223"/>
        <v>0</v>
      </c>
      <c r="N299" s="19">
        <f t="shared" si="224"/>
        <v>0</v>
      </c>
      <c r="O299" s="19">
        <f t="shared" si="224"/>
        <v>0</v>
      </c>
      <c r="P299" s="19">
        <f t="shared" si="224"/>
        <v>0</v>
      </c>
      <c r="Q299" s="19">
        <f t="shared" si="224"/>
        <v>0</v>
      </c>
      <c r="R299" s="19">
        <f t="shared" si="224"/>
        <v>0</v>
      </c>
      <c r="S299" s="19">
        <f t="shared" si="224"/>
        <v>0</v>
      </c>
      <c r="T299" s="19">
        <f t="shared" si="224"/>
        <v>0</v>
      </c>
      <c r="U299" s="19">
        <f t="shared" si="224"/>
        <v>0</v>
      </c>
      <c r="V299" s="19">
        <f t="shared" si="224"/>
        <v>0</v>
      </c>
      <c r="W299" s="19">
        <f t="shared" si="224"/>
        <v>0</v>
      </c>
      <c r="X299" s="19">
        <f t="shared" si="225"/>
        <v>0</v>
      </c>
      <c r="Y299" s="19">
        <f t="shared" si="225"/>
        <v>0</v>
      </c>
      <c r="Z299" s="19">
        <f t="shared" si="225"/>
        <v>0</v>
      </c>
      <c r="AA299" s="19">
        <f t="shared" si="225"/>
        <v>0</v>
      </c>
      <c r="AB299" s="19">
        <f t="shared" si="225"/>
        <v>0</v>
      </c>
      <c r="AC299" s="19">
        <f t="shared" si="225"/>
        <v>0</v>
      </c>
      <c r="AD299" s="19">
        <f t="shared" si="225"/>
        <v>0</v>
      </c>
      <c r="AE299" s="19">
        <f t="shared" si="225"/>
        <v>0</v>
      </c>
      <c r="AF299" s="19">
        <f t="shared" si="225"/>
        <v>0</v>
      </c>
      <c r="AG299" s="19">
        <f t="shared" si="225"/>
        <v>0</v>
      </c>
      <c r="AH299" s="19">
        <f t="shared" si="226"/>
        <v>0</v>
      </c>
      <c r="AI299" s="19">
        <f t="shared" si="226"/>
        <v>0</v>
      </c>
      <c r="AJ299" s="19">
        <f t="shared" si="226"/>
        <v>0</v>
      </c>
      <c r="AK299" s="19">
        <f t="shared" si="226"/>
        <v>0</v>
      </c>
      <c r="AL299" s="19">
        <f t="shared" si="226"/>
        <v>0</v>
      </c>
      <c r="AM299" s="19">
        <f t="shared" si="226"/>
        <v>0</v>
      </c>
      <c r="AN299" s="19">
        <f t="shared" si="226"/>
        <v>0</v>
      </c>
      <c r="AO299" s="2">
        <f t="shared" si="214"/>
        <v>1</v>
      </c>
      <c r="AP299" s="2">
        <f t="shared" si="218"/>
        <v>50</v>
      </c>
      <c r="AQ299" s="240">
        <f t="shared" si="215"/>
        <v>0</v>
      </c>
      <c r="AR299">
        <f>[1]!dic_interpolado(D299:AN299,D$83:AN$83,AQ299)</f>
        <v>0.86599999999999999</v>
      </c>
      <c r="AS299" s="2">
        <f t="shared" si="216"/>
        <v>50</v>
      </c>
    </row>
  </sheetData>
  <sortState ref="P7:R30">
    <sortCondition descending="1" ref="P7:P30"/>
  </sortState>
  <mergeCells count="15">
    <mergeCell ref="C2:D2"/>
    <mergeCell ref="E2:F2"/>
    <mergeCell ref="J3:K3"/>
    <mergeCell ref="C3:D3"/>
    <mergeCell ref="E3:F3"/>
    <mergeCell ref="CM6:CM7"/>
    <mergeCell ref="CN6:CN7"/>
    <mergeCell ref="CO6:CO7"/>
    <mergeCell ref="B24:F26"/>
    <mergeCell ref="N4:O4"/>
    <mergeCell ref="P4:Q4"/>
    <mergeCell ref="H4:H5"/>
    <mergeCell ref="I4:I5"/>
    <mergeCell ref="J4:J5"/>
    <mergeCell ref="K4:K5"/>
  </mergeCells>
  <conditionalFormatting sqref="Z12:AE12">
    <cfRule type="cellIs" dxfId="3" priority="2" operator="equal">
      <formula>"n sig"</formula>
    </cfRule>
    <cfRule type="cellIs" dxfId="2" priority="3" operator="equal">
      <formula>"sig"</formula>
    </cfRule>
    <cfRule type="cellIs" dxfId="1" priority="4" operator="equal">
      <formula>"""sig"""</formula>
    </cfRule>
  </conditionalFormatting>
  <conditionalFormatting sqref="V7:V86">
    <cfRule type="cellIs" dxfId="0" priority="1" operator="greaterThan">
      <formula>3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2061" r:id="rId4">
          <objectPr defaultSize="0" autoPict="0" r:id="rId5">
            <anchor moveWithCells="1">
              <from>
                <xdr:col>0</xdr:col>
                <xdr:colOff>523875</xdr:colOff>
                <xdr:row>17</xdr:row>
                <xdr:rowOff>28575</xdr:rowOff>
              </from>
              <to>
                <xdr:col>4</xdr:col>
                <xdr:colOff>381000</xdr:colOff>
                <xdr:row>20</xdr:row>
                <xdr:rowOff>95250</xdr:rowOff>
              </to>
            </anchor>
          </objectPr>
        </oleObject>
      </mc:Choice>
      <mc:Fallback>
        <oleObject progId="Equation.3" shapeId="2061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BK68"/>
  <sheetViews>
    <sheetView workbookViewId="0">
      <selection activeCell="F8" sqref="F8"/>
    </sheetView>
  </sheetViews>
  <sheetFormatPr defaultRowHeight="15" x14ac:dyDescent="0.25"/>
  <cols>
    <col min="1" max="2" width="9.140625" style="26"/>
    <col min="3" max="3" width="15.42578125" style="26" customWidth="1"/>
    <col min="4" max="7" width="9.5703125" style="26" customWidth="1"/>
    <col min="8" max="9" width="10.5703125" style="26" customWidth="1"/>
    <col min="10" max="21" width="9.5703125" style="26" customWidth="1"/>
    <col min="22" max="22" width="9.7109375" style="26" customWidth="1"/>
    <col min="23" max="23" width="10.5703125" style="26" customWidth="1"/>
    <col min="24" max="27" width="9.7109375" style="26" customWidth="1"/>
    <col min="28" max="29" width="10.5703125" style="26" customWidth="1"/>
    <col min="30" max="30" width="9.7109375" style="26" customWidth="1"/>
    <col min="31" max="32" width="9.140625" style="26"/>
    <col min="33" max="33" width="18.42578125" style="26" customWidth="1"/>
    <col min="34" max="34" width="9.7109375" style="26" customWidth="1"/>
    <col min="35" max="37" width="9.5703125" style="26" customWidth="1"/>
    <col min="38" max="38" width="10.5703125" style="26" customWidth="1"/>
    <col min="39" max="39" width="9.5703125" style="26" customWidth="1"/>
    <col min="40" max="40" width="10.5703125" style="26" customWidth="1"/>
    <col min="41" max="42" width="9.5703125" style="26" customWidth="1"/>
    <col min="43" max="44" width="9.140625" style="26"/>
    <col min="45" max="45" width="18.5703125" style="26" customWidth="1"/>
    <col min="46" max="16384" width="9.140625" style="26"/>
  </cols>
  <sheetData>
    <row r="3" spans="3:30" x14ac:dyDescent="0.25">
      <c r="C3" s="15"/>
      <c r="D3" s="15"/>
      <c r="E3" s="15"/>
      <c r="F3" s="15"/>
      <c r="G3" s="15"/>
      <c r="H3" s="15"/>
      <c r="I3" s="15"/>
      <c r="J3" s="15"/>
      <c r="K3" s="15"/>
    </row>
    <row r="5" spans="3:30" x14ac:dyDescent="0.25">
      <c r="C5" s="8"/>
      <c r="D5" s="8"/>
      <c r="E5" s="8"/>
      <c r="F5" s="8"/>
      <c r="G5" s="7"/>
      <c r="H5" s="7"/>
      <c r="I5" s="7"/>
      <c r="J5" s="7"/>
      <c r="K5" s="7"/>
      <c r="L5" s="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3:30" x14ac:dyDescent="0.25">
      <c r="D6" s="18"/>
      <c r="E6" s="18"/>
      <c r="F6" s="18"/>
      <c r="G6" s="18"/>
      <c r="H6" s="18"/>
      <c r="I6" s="18"/>
      <c r="J6" s="17"/>
      <c r="K6" s="17"/>
      <c r="L6" s="17"/>
      <c r="M6" s="18"/>
      <c r="N6" s="18"/>
      <c r="O6" s="18"/>
      <c r="P6" s="18"/>
      <c r="Q6" s="18"/>
      <c r="R6" s="18"/>
      <c r="S6" s="17"/>
      <c r="T6" s="17"/>
      <c r="U6" s="17"/>
    </row>
    <row r="7" spans="3:30" x14ac:dyDescent="0.25">
      <c r="D7" s="18"/>
      <c r="E7" s="18"/>
      <c r="F7" s="18"/>
      <c r="G7" s="18"/>
      <c r="H7" s="18"/>
      <c r="I7" s="18"/>
      <c r="J7" s="17"/>
      <c r="K7" s="17"/>
      <c r="L7" s="17"/>
      <c r="M7" s="18"/>
      <c r="N7" s="18"/>
      <c r="O7" s="18"/>
      <c r="P7" s="18"/>
      <c r="Q7" s="18"/>
      <c r="R7" s="18"/>
      <c r="S7" s="17"/>
      <c r="T7" s="17"/>
      <c r="U7" s="17"/>
    </row>
    <row r="8" spans="3:30" x14ac:dyDescent="0.25"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3:30" x14ac:dyDescent="0.25">
      <c r="D9" s="17"/>
      <c r="E9" s="18"/>
      <c r="F9" s="17"/>
      <c r="G9" s="17"/>
      <c r="H9" s="17"/>
      <c r="I9" s="17"/>
      <c r="J9" s="17"/>
      <c r="K9" s="17"/>
      <c r="L9" s="17"/>
      <c r="M9" s="18"/>
      <c r="N9" s="17"/>
      <c r="O9" s="17"/>
      <c r="P9" s="17"/>
      <c r="Q9" s="17"/>
      <c r="R9" s="17"/>
      <c r="S9" s="17"/>
      <c r="T9" s="17"/>
      <c r="U9" s="17"/>
    </row>
    <row r="10" spans="3:30" x14ac:dyDescent="0.25">
      <c r="D10" s="17"/>
      <c r="E10" s="18"/>
      <c r="F10" s="17"/>
      <c r="G10" s="17"/>
      <c r="H10" s="17"/>
      <c r="I10" s="17"/>
      <c r="J10" s="17"/>
      <c r="K10" s="17"/>
      <c r="L10" s="17"/>
      <c r="M10" s="18"/>
      <c r="N10" s="17"/>
      <c r="O10" s="17"/>
      <c r="P10" s="17"/>
      <c r="Q10" s="17"/>
      <c r="R10" s="17"/>
      <c r="S10" s="17"/>
      <c r="T10" s="17"/>
      <c r="U10" s="17"/>
    </row>
    <row r="11" spans="3:30" x14ac:dyDescent="0.25"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3:30" x14ac:dyDescent="0.25"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3:30" x14ac:dyDescent="0.25">
      <c r="H13" s="130"/>
      <c r="I13" s="17"/>
      <c r="Q13" s="130"/>
      <c r="R13" s="17"/>
    </row>
    <row r="14" spans="3:30" x14ac:dyDescent="0.25"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</row>
    <row r="15" spans="3:30" x14ac:dyDescent="0.25"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</row>
    <row r="16" spans="3:30" x14ac:dyDescent="0.25">
      <c r="C16" s="7"/>
      <c r="D16" s="7"/>
      <c r="E16" s="7"/>
      <c r="F16" s="7"/>
      <c r="G16" s="7"/>
      <c r="H16" s="7"/>
      <c r="I16" s="7"/>
      <c r="J16" s="7"/>
      <c r="K16" s="7"/>
      <c r="L16" s="7"/>
      <c r="M16" s="41"/>
      <c r="N16" s="41"/>
    </row>
    <row r="17" spans="2:42" x14ac:dyDescent="0.25">
      <c r="B17" s="80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G17" s="188"/>
      <c r="AH17" s="189"/>
      <c r="AI17" s="189"/>
      <c r="AJ17" s="189"/>
      <c r="AK17" s="189"/>
      <c r="AL17" s="189"/>
      <c r="AM17" s="189"/>
      <c r="AN17" s="189"/>
      <c r="AO17" s="189"/>
      <c r="AP17" s="189"/>
    </row>
    <row r="18" spans="2:42" x14ac:dyDescent="0.25">
      <c r="B18" s="80"/>
      <c r="C18" s="6"/>
      <c r="D18" s="53"/>
      <c r="E18" s="53"/>
      <c r="F18" s="53"/>
      <c r="G18" s="53"/>
      <c r="H18" s="53"/>
      <c r="I18" s="53"/>
      <c r="J18" s="53"/>
      <c r="K18" s="53"/>
      <c r="L18" s="53"/>
      <c r="M18" s="57"/>
      <c r="N18" s="57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1"/>
      <c r="AG18" s="6"/>
      <c r="AH18" s="11"/>
      <c r="AI18" s="11"/>
      <c r="AJ18" s="11"/>
      <c r="AK18" s="11"/>
      <c r="AL18" s="11"/>
      <c r="AM18" s="11"/>
      <c r="AN18" s="11"/>
      <c r="AO18" s="11"/>
      <c r="AP18" s="11"/>
    </row>
    <row r="19" spans="2:42" x14ac:dyDescent="0.25">
      <c r="B19" s="80"/>
      <c r="C19" s="6"/>
      <c r="D19" s="53"/>
      <c r="E19" s="53"/>
      <c r="F19" s="53"/>
      <c r="G19" s="53"/>
      <c r="H19" s="53"/>
      <c r="I19" s="53"/>
      <c r="J19" s="53"/>
      <c r="K19" s="53"/>
      <c r="L19" s="53"/>
      <c r="M19" s="57"/>
      <c r="N19" s="57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1"/>
      <c r="AG19" s="6"/>
      <c r="AH19" s="11"/>
      <c r="AI19" s="11"/>
      <c r="AJ19" s="11"/>
      <c r="AK19" s="11"/>
      <c r="AL19" s="11"/>
      <c r="AM19" s="11"/>
      <c r="AN19" s="11"/>
      <c r="AO19" s="11"/>
      <c r="AP19" s="11"/>
    </row>
    <row r="20" spans="2:42" x14ac:dyDescent="0.25">
      <c r="B20" s="80"/>
      <c r="C20" s="6"/>
      <c r="D20" s="53"/>
      <c r="E20" s="53"/>
      <c r="F20" s="53"/>
      <c r="G20" s="53"/>
      <c r="H20" s="53"/>
      <c r="I20" s="53"/>
      <c r="J20" s="53"/>
      <c r="K20" s="53"/>
      <c r="L20" s="53"/>
      <c r="M20" s="57"/>
      <c r="N20" s="57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1"/>
      <c r="AG20" s="6"/>
      <c r="AH20" s="11"/>
      <c r="AI20" s="11"/>
      <c r="AJ20" s="11"/>
      <c r="AK20" s="11"/>
      <c r="AL20" s="11"/>
      <c r="AM20" s="11"/>
      <c r="AN20" s="11"/>
      <c r="AO20" s="11"/>
      <c r="AP20" s="11"/>
    </row>
    <row r="21" spans="2:42" x14ac:dyDescent="0.25">
      <c r="B21" s="80"/>
      <c r="C21" s="80"/>
      <c r="D21" s="16"/>
      <c r="E21" s="16"/>
      <c r="F21" s="16"/>
      <c r="G21" s="16"/>
      <c r="H21" s="16"/>
      <c r="I21" s="16"/>
      <c r="J21" s="16"/>
      <c r="K21" s="16"/>
      <c r="L21" s="16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G21" s="80"/>
      <c r="AH21" s="11"/>
      <c r="AI21" s="11"/>
      <c r="AJ21" s="11"/>
      <c r="AK21" s="11"/>
      <c r="AL21" s="11"/>
      <c r="AM21" s="11"/>
      <c r="AN21" s="11"/>
      <c r="AO21" s="11"/>
      <c r="AP21" s="11"/>
    </row>
    <row r="22" spans="2:42" x14ac:dyDescent="0.25">
      <c r="B22" s="80"/>
      <c r="C22" s="80"/>
      <c r="D22" s="16"/>
      <c r="E22" s="16"/>
      <c r="F22" s="16"/>
      <c r="G22" s="16"/>
      <c r="H22" s="16"/>
      <c r="I22" s="16"/>
      <c r="J22" s="16"/>
      <c r="K22" s="16"/>
      <c r="L22" s="16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G22" s="80"/>
      <c r="AH22" s="11"/>
      <c r="AI22" s="11"/>
      <c r="AJ22" s="11"/>
      <c r="AK22" s="11"/>
      <c r="AL22" s="11"/>
      <c r="AM22" s="11"/>
      <c r="AN22" s="11"/>
      <c r="AO22" s="11"/>
      <c r="AP22" s="11"/>
    </row>
    <row r="23" spans="2:42" x14ac:dyDescent="0.25">
      <c r="B23" s="80"/>
      <c r="C23" s="80"/>
      <c r="D23" s="16"/>
      <c r="E23" s="16"/>
      <c r="F23" s="16"/>
      <c r="G23" s="16"/>
      <c r="H23" s="16"/>
      <c r="I23" s="16"/>
      <c r="J23" s="16"/>
      <c r="K23" s="16"/>
      <c r="L23" s="16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G23" s="80"/>
      <c r="AH23" s="11"/>
      <c r="AI23" s="11"/>
      <c r="AJ23" s="11"/>
      <c r="AK23" s="11"/>
      <c r="AL23" s="11"/>
      <c r="AM23" s="11"/>
      <c r="AN23" s="11"/>
      <c r="AO23" s="11"/>
      <c r="AP23" s="11"/>
    </row>
    <row r="24" spans="2:42" x14ac:dyDescent="0.25">
      <c r="B24" s="80"/>
      <c r="C24" s="190"/>
      <c r="D24" s="16"/>
      <c r="E24" s="16"/>
      <c r="F24" s="16"/>
      <c r="G24" s="16"/>
      <c r="H24" s="16"/>
      <c r="I24" s="16"/>
      <c r="J24" s="16"/>
      <c r="K24" s="16"/>
      <c r="L24" s="16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G24" s="190"/>
      <c r="AH24" s="11"/>
      <c r="AI24" s="11"/>
      <c r="AJ24" s="11"/>
      <c r="AK24" s="11"/>
      <c r="AL24" s="11"/>
      <c r="AM24" s="11"/>
      <c r="AN24" s="11"/>
      <c r="AO24" s="11"/>
      <c r="AP24" s="11"/>
    </row>
    <row r="25" spans="2:42" x14ac:dyDescent="0.25">
      <c r="B25" s="80"/>
      <c r="C25" s="190"/>
      <c r="D25" s="16"/>
      <c r="E25" s="16"/>
      <c r="F25" s="16"/>
      <c r="G25" s="16"/>
      <c r="H25" s="16"/>
      <c r="I25" s="16"/>
      <c r="J25" s="16"/>
      <c r="K25" s="16"/>
      <c r="L25" s="16"/>
      <c r="M25" s="15"/>
      <c r="N25" s="15"/>
      <c r="O25" s="11"/>
      <c r="P25" s="11"/>
      <c r="Q25" s="11"/>
      <c r="R25" s="11"/>
      <c r="S25" s="11"/>
      <c r="T25" s="11"/>
      <c r="U25" s="11"/>
      <c r="V25" s="15"/>
      <c r="W25" s="15"/>
      <c r="X25" s="11"/>
      <c r="Y25" s="11"/>
      <c r="Z25" s="11"/>
      <c r="AA25" s="11"/>
      <c r="AB25" s="11"/>
      <c r="AC25" s="11"/>
      <c r="AD25" s="11"/>
      <c r="AG25" s="190"/>
      <c r="AH25" s="11"/>
      <c r="AI25" s="11"/>
      <c r="AJ25" s="11"/>
      <c r="AK25" s="11"/>
      <c r="AL25" s="11"/>
      <c r="AM25" s="11"/>
      <c r="AN25" s="11"/>
      <c r="AO25" s="11"/>
      <c r="AP25" s="11"/>
    </row>
    <row r="26" spans="2:42" x14ac:dyDescent="0.25">
      <c r="C26" s="8"/>
      <c r="D26" s="8"/>
      <c r="E26" s="8"/>
      <c r="F26" s="8"/>
      <c r="G26" s="7"/>
      <c r="H26" s="7"/>
      <c r="I26" s="7"/>
      <c r="J26" s="7"/>
      <c r="K26" s="7"/>
      <c r="L26" s="7"/>
    </row>
    <row r="27" spans="2:42" x14ac:dyDescent="0.25">
      <c r="B27" s="80"/>
      <c r="C27" s="6"/>
      <c r="D27" s="8"/>
      <c r="E27" s="8"/>
      <c r="F27" s="8"/>
      <c r="G27" s="7"/>
      <c r="H27" s="7"/>
      <c r="I27" s="7"/>
      <c r="J27" s="7"/>
      <c r="K27" s="7"/>
      <c r="L27" s="7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G27" s="190"/>
      <c r="AH27" s="189"/>
      <c r="AI27" s="189"/>
      <c r="AJ27" s="189"/>
      <c r="AK27" s="189"/>
      <c r="AL27" s="189"/>
      <c r="AM27" s="189"/>
      <c r="AN27" s="189"/>
      <c r="AO27" s="189"/>
      <c r="AP27" s="189"/>
    </row>
    <row r="28" spans="2:42" x14ac:dyDescent="0.25">
      <c r="B28" s="80"/>
      <c r="C28" s="6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G28" s="6"/>
      <c r="AH28" s="11"/>
      <c r="AI28" s="11"/>
      <c r="AJ28" s="11"/>
      <c r="AK28" s="11"/>
      <c r="AL28" s="11"/>
      <c r="AM28" s="11"/>
      <c r="AN28" s="11"/>
      <c r="AO28" s="11"/>
      <c r="AP28" s="11"/>
    </row>
    <row r="29" spans="2:42" x14ac:dyDescent="0.25">
      <c r="B29" s="80"/>
      <c r="C29" s="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G29" s="6"/>
      <c r="AH29" s="11"/>
      <c r="AI29" s="11"/>
      <c r="AJ29" s="11"/>
      <c r="AK29" s="11"/>
      <c r="AL29" s="11"/>
      <c r="AM29" s="11"/>
      <c r="AN29" s="11"/>
      <c r="AO29" s="11"/>
      <c r="AP29" s="11"/>
    </row>
    <row r="30" spans="2:42" x14ac:dyDescent="0.25">
      <c r="B30" s="80"/>
      <c r="C30" s="6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G30" s="6"/>
      <c r="AH30" s="11"/>
      <c r="AI30" s="11"/>
      <c r="AJ30" s="11"/>
      <c r="AK30" s="11"/>
      <c r="AL30" s="11"/>
      <c r="AM30" s="11"/>
      <c r="AN30" s="11"/>
      <c r="AO30" s="11"/>
      <c r="AP30" s="11"/>
    </row>
    <row r="31" spans="2:42" x14ac:dyDescent="0.25">
      <c r="B31" s="80"/>
      <c r="C31" s="80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G31" s="80"/>
      <c r="AH31" s="11"/>
      <c r="AI31" s="11"/>
      <c r="AJ31" s="11"/>
      <c r="AK31" s="11"/>
      <c r="AL31" s="11"/>
      <c r="AM31" s="11"/>
      <c r="AN31" s="11"/>
      <c r="AO31" s="11"/>
      <c r="AP31" s="11"/>
    </row>
    <row r="32" spans="2:42" x14ac:dyDescent="0.25">
      <c r="B32" s="80"/>
      <c r="C32" s="80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G32" s="80"/>
      <c r="AH32" s="11"/>
      <c r="AI32" s="11"/>
      <c r="AJ32" s="11"/>
      <c r="AK32" s="11"/>
      <c r="AL32" s="11"/>
      <c r="AM32" s="11"/>
      <c r="AN32" s="11"/>
      <c r="AO32" s="11"/>
      <c r="AP32" s="11"/>
    </row>
    <row r="33" spans="2:63" x14ac:dyDescent="0.25">
      <c r="B33" s="80"/>
      <c r="C33" s="80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G33" s="80"/>
      <c r="AH33" s="11"/>
      <c r="AI33" s="11"/>
      <c r="AJ33" s="11"/>
      <c r="AK33" s="11"/>
      <c r="AL33" s="11"/>
      <c r="AM33" s="11"/>
      <c r="AN33" s="11"/>
      <c r="AO33" s="11"/>
      <c r="AP33" s="11"/>
    </row>
    <row r="34" spans="2:63" x14ac:dyDescent="0.25">
      <c r="B34" s="80"/>
      <c r="C34" s="190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G34" s="190"/>
      <c r="AH34" s="11"/>
      <c r="AI34" s="11"/>
      <c r="AJ34" s="11"/>
      <c r="AK34" s="11"/>
      <c r="AL34" s="11"/>
      <c r="AM34" s="11"/>
      <c r="AN34" s="11"/>
      <c r="AO34" s="11"/>
      <c r="AP34" s="11"/>
    </row>
    <row r="35" spans="2:63" x14ac:dyDescent="0.25">
      <c r="B35" s="80"/>
      <c r="C35" s="190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1"/>
      <c r="P35" s="11"/>
      <c r="Q35" s="11"/>
      <c r="R35" s="11"/>
      <c r="S35" s="11"/>
      <c r="T35" s="11"/>
      <c r="U35" s="11"/>
      <c r="V35" s="15"/>
      <c r="W35" s="15"/>
      <c r="X35" s="11"/>
      <c r="Y35" s="11"/>
      <c r="Z35" s="11"/>
      <c r="AA35" s="11"/>
      <c r="AB35" s="11"/>
      <c r="AC35" s="11"/>
      <c r="AD35" s="11"/>
      <c r="AG35" s="190"/>
      <c r="AH35" s="11"/>
      <c r="AI35" s="11"/>
      <c r="AJ35" s="11"/>
      <c r="AK35" s="11"/>
      <c r="AL35" s="11"/>
      <c r="AM35" s="11"/>
      <c r="AN35" s="11"/>
      <c r="AO35" s="11"/>
      <c r="AP35" s="11"/>
    </row>
    <row r="36" spans="2:63" x14ac:dyDescent="0.25">
      <c r="C36" s="8"/>
      <c r="D36" s="8"/>
      <c r="E36" s="8"/>
      <c r="F36" s="8"/>
      <c r="G36" s="7"/>
      <c r="H36" s="7"/>
      <c r="I36" s="7"/>
      <c r="J36" s="7"/>
      <c r="K36" s="7"/>
      <c r="L36" s="7"/>
    </row>
    <row r="37" spans="2:63" x14ac:dyDescent="0.25">
      <c r="C37" s="190"/>
      <c r="D37" s="8"/>
      <c r="E37" s="8"/>
      <c r="F37" s="8"/>
      <c r="G37" s="7"/>
      <c r="H37" s="7"/>
      <c r="I37" s="7"/>
      <c r="J37" s="7"/>
      <c r="K37" s="7"/>
      <c r="L37" s="7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G37" s="80"/>
      <c r="AH37" s="189"/>
      <c r="AI37" s="189"/>
      <c r="AJ37" s="189"/>
      <c r="AK37" s="189"/>
      <c r="AL37" s="189"/>
      <c r="AM37" s="189"/>
      <c r="AN37" s="189"/>
      <c r="AO37" s="189"/>
      <c r="AP37" s="189"/>
      <c r="AS37" s="12"/>
      <c r="AT37" s="14"/>
      <c r="AU37" s="14"/>
      <c r="AV37" s="14"/>
      <c r="AW37" s="14"/>
      <c r="AX37" s="14"/>
      <c r="AY37" s="14"/>
      <c r="AZ37" s="14"/>
      <c r="BC37" s="12"/>
      <c r="BD37" s="14"/>
      <c r="BE37" s="14"/>
      <c r="BF37" s="14"/>
      <c r="BG37" s="14"/>
      <c r="BH37" s="14"/>
      <c r="BI37" s="14"/>
      <c r="BJ37" s="14"/>
      <c r="BK37" s="14"/>
    </row>
    <row r="38" spans="2:63" x14ac:dyDescent="0.25">
      <c r="B38" s="80"/>
      <c r="C38" s="6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G38" s="6"/>
      <c r="AH38" s="11"/>
      <c r="AI38" s="11"/>
      <c r="AJ38" s="11"/>
      <c r="AK38" s="11"/>
      <c r="AL38" s="11"/>
      <c r="AM38" s="11"/>
      <c r="AN38" s="11"/>
      <c r="AO38" s="11"/>
      <c r="AP38" s="11"/>
      <c r="AS38" s="13"/>
      <c r="AT38" s="11"/>
      <c r="AU38" s="11"/>
      <c r="AV38" s="11"/>
      <c r="AW38" s="11"/>
      <c r="AX38" s="11"/>
      <c r="AY38" s="11"/>
      <c r="AZ38" s="11"/>
      <c r="BC38" s="13"/>
      <c r="BD38" s="5"/>
      <c r="BE38" s="5"/>
      <c r="BF38" s="5"/>
      <c r="BG38" s="5"/>
      <c r="BH38" s="5"/>
      <c r="BI38" s="5"/>
      <c r="BJ38" s="5"/>
      <c r="BK38" s="5"/>
    </row>
    <row r="39" spans="2:63" x14ac:dyDescent="0.25">
      <c r="B39" s="80"/>
      <c r="C39" s="6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G39" s="6"/>
      <c r="AH39" s="11"/>
      <c r="AI39" s="11"/>
      <c r="AJ39" s="11"/>
      <c r="AK39" s="11"/>
      <c r="AL39" s="11"/>
      <c r="AM39" s="11"/>
      <c r="AN39" s="11"/>
      <c r="AO39" s="11"/>
      <c r="AP39" s="11"/>
      <c r="AS39" s="13"/>
      <c r="AT39" s="11"/>
      <c r="AU39" s="11"/>
      <c r="AV39" s="11"/>
      <c r="AW39" s="11"/>
      <c r="AX39" s="11"/>
      <c r="AY39" s="11"/>
      <c r="AZ39" s="11"/>
      <c r="BC39" s="13"/>
      <c r="BD39" s="5"/>
      <c r="BE39" s="5"/>
      <c r="BF39" s="5"/>
      <c r="BG39" s="5"/>
      <c r="BH39" s="5"/>
      <c r="BI39" s="5"/>
      <c r="BJ39" s="5"/>
      <c r="BK39" s="5"/>
    </row>
    <row r="40" spans="2:63" x14ac:dyDescent="0.25">
      <c r="B40" s="80"/>
      <c r="C40" s="6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G40" s="6"/>
      <c r="AH40" s="11"/>
      <c r="AI40" s="11"/>
      <c r="AJ40" s="11"/>
      <c r="AK40" s="11"/>
      <c r="AL40" s="11"/>
      <c r="AM40" s="11"/>
      <c r="AN40" s="11"/>
      <c r="AO40" s="11"/>
      <c r="AP40" s="11"/>
      <c r="AS40" s="13"/>
      <c r="AT40" s="11"/>
      <c r="AU40" s="11"/>
      <c r="AV40" s="11"/>
      <c r="AW40" s="11"/>
      <c r="AX40" s="11"/>
      <c r="AY40" s="11"/>
      <c r="AZ40" s="11"/>
      <c r="BC40" s="13"/>
      <c r="BD40" s="5"/>
      <c r="BE40" s="5"/>
      <c r="BF40" s="5"/>
      <c r="BG40" s="5"/>
      <c r="BH40" s="5"/>
      <c r="BI40" s="5"/>
      <c r="BJ40" s="5"/>
      <c r="BK40" s="5"/>
    </row>
    <row r="41" spans="2:63" x14ac:dyDescent="0.25">
      <c r="B41" s="80"/>
      <c r="C41" s="8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G41" s="80"/>
      <c r="AH41" s="11"/>
      <c r="AI41" s="11"/>
      <c r="AJ41" s="11"/>
      <c r="AK41" s="11"/>
      <c r="AL41" s="11"/>
      <c r="AM41" s="11"/>
      <c r="AN41" s="11"/>
      <c r="AO41" s="11"/>
      <c r="AP41" s="11"/>
      <c r="AS41" s="12"/>
      <c r="AT41" s="11"/>
      <c r="AU41" s="11"/>
      <c r="AV41" s="11"/>
      <c r="AW41" s="11"/>
      <c r="AX41" s="11"/>
      <c r="AY41" s="11"/>
      <c r="AZ41" s="11"/>
      <c r="BC41" s="12"/>
      <c r="BD41" s="5"/>
      <c r="BE41" s="5"/>
      <c r="BF41" s="5"/>
      <c r="BG41" s="5"/>
      <c r="BH41" s="5"/>
      <c r="BI41" s="5"/>
      <c r="BJ41" s="5"/>
      <c r="BK41" s="5"/>
    </row>
    <row r="42" spans="2:63" x14ac:dyDescent="0.25">
      <c r="B42" s="80"/>
      <c r="C42" s="80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G42" s="80"/>
      <c r="AH42" s="11"/>
      <c r="AI42" s="11"/>
      <c r="AJ42" s="11"/>
      <c r="AK42" s="11"/>
      <c r="AL42" s="11"/>
      <c r="AM42" s="11"/>
      <c r="AN42" s="11"/>
      <c r="AO42" s="11"/>
      <c r="AP42" s="11"/>
      <c r="AS42" s="12"/>
      <c r="AT42" s="11"/>
      <c r="AU42" s="11"/>
      <c r="AV42" s="11"/>
      <c r="AW42" s="11"/>
      <c r="AX42" s="11"/>
      <c r="AY42" s="11"/>
      <c r="AZ42" s="11"/>
      <c r="BC42" s="12"/>
      <c r="BD42" s="5"/>
      <c r="BE42" s="5"/>
      <c r="BF42" s="5"/>
      <c r="BG42" s="5"/>
      <c r="BH42" s="5"/>
      <c r="BI42" s="5"/>
      <c r="BJ42" s="5"/>
      <c r="BK42" s="5"/>
    </row>
    <row r="43" spans="2:63" x14ac:dyDescent="0.25">
      <c r="B43" s="80"/>
      <c r="C43" s="80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G43" s="80"/>
      <c r="AH43" s="11"/>
      <c r="AI43" s="11"/>
      <c r="AJ43" s="11"/>
      <c r="AK43" s="11"/>
      <c r="AL43" s="11"/>
      <c r="AM43" s="11"/>
      <c r="AN43" s="11"/>
      <c r="AO43" s="11"/>
      <c r="AP43" s="11"/>
      <c r="AS43" s="12"/>
      <c r="AT43" s="11"/>
      <c r="AU43" s="11"/>
      <c r="AV43" s="11"/>
      <c r="AW43" s="11"/>
      <c r="AX43" s="11"/>
      <c r="AY43" s="11"/>
      <c r="AZ43" s="11"/>
      <c r="BC43" s="12"/>
      <c r="BD43" s="5"/>
      <c r="BE43" s="5"/>
      <c r="BF43" s="5"/>
      <c r="BG43" s="5"/>
      <c r="BH43" s="5"/>
      <c r="BI43" s="5"/>
      <c r="BJ43" s="5"/>
      <c r="BK43" s="5"/>
    </row>
    <row r="44" spans="2:63" x14ac:dyDescent="0.25">
      <c r="B44" s="80"/>
      <c r="C44" s="190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G44" s="190"/>
      <c r="AH44" s="11"/>
      <c r="AI44" s="11"/>
      <c r="AJ44" s="11"/>
      <c r="AK44" s="11"/>
      <c r="AL44" s="11"/>
      <c r="AM44" s="11"/>
      <c r="AN44" s="11"/>
      <c r="AO44" s="11"/>
      <c r="AP44" s="11"/>
      <c r="AS44" s="10"/>
      <c r="AT44" s="11"/>
      <c r="AU44" s="11"/>
      <c r="AV44" s="11"/>
      <c r="AW44" s="11"/>
      <c r="AX44" s="11"/>
      <c r="AY44" s="11"/>
      <c r="AZ44" s="11"/>
      <c r="BC44" s="10"/>
      <c r="BD44" s="5"/>
      <c r="BE44" s="5"/>
      <c r="BF44" s="5"/>
      <c r="BG44" s="5"/>
      <c r="BH44" s="5"/>
      <c r="BI44" s="5"/>
      <c r="BJ44" s="5"/>
      <c r="BK44" s="5"/>
    </row>
    <row r="45" spans="2:63" x14ac:dyDescent="0.25">
      <c r="B45" s="80"/>
      <c r="C45" s="190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G45" s="190"/>
      <c r="AH45" s="11"/>
      <c r="AI45" s="11"/>
      <c r="AJ45" s="11"/>
      <c r="AK45" s="11"/>
      <c r="AL45" s="11"/>
      <c r="AM45" s="11"/>
      <c r="AN45" s="11"/>
      <c r="AO45" s="11"/>
      <c r="AP45" s="11"/>
      <c r="AS45" s="10"/>
      <c r="AT45" s="11"/>
      <c r="AU45" s="11"/>
      <c r="AV45" s="11"/>
      <c r="AW45" s="11"/>
      <c r="AX45" s="11"/>
      <c r="AY45" s="11"/>
      <c r="AZ45" s="11"/>
      <c r="BC45" s="10"/>
      <c r="BD45" s="5"/>
      <c r="BE45" s="5"/>
      <c r="BF45" s="5"/>
      <c r="BG45" s="5"/>
      <c r="BH45" s="5"/>
      <c r="BI45" s="5"/>
      <c r="BJ45" s="5"/>
      <c r="BK45" s="5"/>
    </row>
    <row r="46" spans="2:63" x14ac:dyDescent="0.25">
      <c r="AS46" s="80"/>
      <c r="AT46" s="11"/>
      <c r="AU46" s="11"/>
      <c r="AV46" s="11"/>
      <c r="AW46" s="11"/>
      <c r="AX46" s="11"/>
      <c r="AY46" s="11"/>
      <c r="AZ46" s="11"/>
      <c r="BC46" s="80"/>
      <c r="BD46" s="5"/>
      <c r="BE46" s="5"/>
      <c r="BF46" s="5"/>
      <c r="BG46" s="5"/>
      <c r="BH46" s="5"/>
      <c r="BI46" s="5"/>
      <c r="BJ46" s="5"/>
      <c r="BK46" s="5"/>
    </row>
    <row r="47" spans="2:63" x14ac:dyDescent="0.25">
      <c r="C47" s="190"/>
      <c r="D47" s="8"/>
      <c r="E47" s="8"/>
      <c r="F47" s="8"/>
      <c r="G47" s="7"/>
      <c r="H47" s="7"/>
      <c r="I47" s="7"/>
      <c r="J47" s="7"/>
      <c r="K47" s="7"/>
      <c r="L47" s="7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G47" s="80"/>
      <c r="AH47" s="189"/>
      <c r="AI47" s="189"/>
      <c r="AJ47" s="189"/>
      <c r="AK47" s="189"/>
      <c r="AL47" s="189"/>
      <c r="AM47" s="189"/>
      <c r="AN47" s="189"/>
      <c r="AO47" s="189"/>
      <c r="AP47" s="189"/>
    </row>
    <row r="48" spans="2:63" x14ac:dyDescent="0.25">
      <c r="B48" s="80"/>
      <c r="C48" s="6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G48" s="6"/>
      <c r="AH48" s="130"/>
      <c r="AI48" s="130"/>
      <c r="AJ48" s="130"/>
      <c r="AK48" s="130"/>
      <c r="AL48" s="130"/>
      <c r="AM48" s="130"/>
      <c r="AN48" s="130"/>
      <c r="AO48" s="130"/>
      <c r="AP48" s="130"/>
    </row>
    <row r="49" spans="2:42" x14ac:dyDescent="0.25">
      <c r="B49" s="80"/>
      <c r="C49" s="6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G49" s="6"/>
      <c r="AH49" s="130"/>
      <c r="AI49" s="130"/>
      <c r="AJ49" s="130"/>
      <c r="AK49" s="130"/>
      <c r="AL49" s="130"/>
      <c r="AM49" s="130"/>
      <c r="AN49" s="130"/>
      <c r="AO49" s="130"/>
      <c r="AP49" s="130"/>
    </row>
    <row r="50" spans="2:42" x14ac:dyDescent="0.25">
      <c r="B50" s="80"/>
      <c r="C50" s="6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  <c r="AG50" s="6"/>
      <c r="AH50" s="130"/>
      <c r="AI50" s="130"/>
      <c r="AJ50" s="130"/>
      <c r="AK50" s="130"/>
      <c r="AL50" s="130"/>
      <c r="AM50" s="130"/>
      <c r="AN50" s="130"/>
      <c r="AO50" s="130"/>
      <c r="AP50" s="130"/>
    </row>
    <row r="51" spans="2:42" x14ac:dyDescent="0.25">
      <c r="B51" s="80"/>
      <c r="C51" s="8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G51" s="80"/>
      <c r="AH51" s="130"/>
      <c r="AI51" s="130"/>
      <c r="AJ51" s="130"/>
      <c r="AK51" s="130"/>
      <c r="AL51" s="130"/>
      <c r="AM51" s="130"/>
      <c r="AN51" s="130"/>
      <c r="AO51" s="130"/>
      <c r="AP51" s="130"/>
    </row>
    <row r="52" spans="2:42" x14ac:dyDescent="0.25">
      <c r="B52" s="80"/>
      <c r="C52" s="8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G52" s="80"/>
      <c r="AH52" s="130"/>
      <c r="AI52" s="130"/>
      <c r="AJ52" s="130"/>
      <c r="AK52" s="130"/>
      <c r="AL52" s="130"/>
      <c r="AM52" s="130"/>
      <c r="AN52" s="130"/>
      <c r="AO52" s="130"/>
      <c r="AP52" s="130"/>
    </row>
    <row r="53" spans="2:42" x14ac:dyDescent="0.25">
      <c r="B53" s="80"/>
      <c r="C53" s="8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G53" s="80"/>
      <c r="AH53" s="130"/>
      <c r="AI53" s="130"/>
      <c r="AJ53" s="130"/>
      <c r="AK53" s="130"/>
      <c r="AL53" s="130"/>
      <c r="AM53" s="130"/>
      <c r="AN53" s="130"/>
      <c r="AO53" s="130"/>
      <c r="AP53" s="130"/>
    </row>
    <row r="54" spans="2:42" x14ac:dyDescent="0.25">
      <c r="B54" s="80"/>
      <c r="C54" s="19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G54" s="190"/>
      <c r="AH54" s="130"/>
      <c r="AI54" s="130"/>
      <c r="AJ54" s="130"/>
      <c r="AK54" s="130"/>
      <c r="AL54" s="130"/>
      <c r="AM54" s="130"/>
      <c r="AN54" s="130"/>
      <c r="AO54" s="130"/>
      <c r="AP54" s="130"/>
    </row>
    <row r="55" spans="2:42" x14ac:dyDescent="0.25">
      <c r="B55" s="80"/>
      <c r="C55" s="19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G55" s="190"/>
      <c r="AH55" s="130"/>
      <c r="AI55" s="130"/>
      <c r="AJ55" s="130"/>
      <c r="AK55" s="130"/>
      <c r="AL55" s="130"/>
      <c r="AM55" s="130"/>
      <c r="AN55" s="130"/>
      <c r="AO55" s="130"/>
      <c r="AP55" s="130"/>
    </row>
    <row r="56" spans="2:42" x14ac:dyDescent="0.25">
      <c r="B56" s="80"/>
      <c r="C56" s="19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</row>
    <row r="57" spans="2:42" x14ac:dyDescent="0.25">
      <c r="C57" s="80"/>
      <c r="D57" s="8"/>
      <c r="E57" s="8"/>
      <c r="F57" s="8"/>
      <c r="G57" s="7"/>
      <c r="H57" s="7"/>
      <c r="I57" s="7"/>
      <c r="J57" s="7"/>
      <c r="K57" s="7"/>
      <c r="L57" s="7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G57" s="80"/>
      <c r="AH57" s="189"/>
      <c r="AI57" s="189"/>
      <c r="AJ57" s="189"/>
      <c r="AK57" s="189"/>
      <c r="AL57" s="189"/>
      <c r="AM57" s="189"/>
      <c r="AN57" s="189"/>
      <c r="AO57" s="189"/>
      <c r="AP57" s="189"/>
    </row>
    <row r="58" spans="2:42" x14ac:dyDescent="0.25">
      <c r="B58" s="80"/>
      <c r="C58" s="6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G58" s="6"/>
      <c r="AH58" s="5"/>
      <c r="AI58" s="5"/>
      <c r="AJ58" s="5"/>
      <c r="AK58" s="5"/>
      <c r="AL58" s="5"/>
      <c r="AM58" s="5"/>
      <c r="AN58" s="5"/>
      <c r="AO58" s="5"/>
      <c r="AP58" s="5"/>
    </row>
    <row r="59" spans="2:42" x14ac:dyDescent="0.25">
      <c r="B59" s="80"/>
      <c r="C59" s="6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G59" s="6"/>
      <c r="AH59" s="5"/>
      <c r="AI59" s="5"/>
      <c r="AJ59" s="5"/>
      <c r="AK59" s="5"/>
      <c r="AL59" s="5"/>
      <c r="AM59" s="5"/>
      <c r="AN59" s="5"/>
      <c r="AO59" s="5"/>
      <c r="AP59" s="5"/>
    </row>
    <row r="60" spans="2:42" x14ac:dyDescent="0.25">
      <c r="B60" s="80"/>
      <c r="C60" s="80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G60" s="80"/>
      <c r="AH60" s="5"/>
      <c r="AI60" s="5"/>
      <c r="AJ60" s="5"/>
      <c r="AK60" s="5"/>
      <c r="AL60" s="5"/>
      <c r="AM60" s="5"/>
      <c r="AN60" s="5"/>
      <c r="AO60" s="5"/>
      <c r="AP60" s="5"/>
    </row>
    <row r="61" spans="2:42" x14ac:dyDescent="0.25">
      <c r="B61" s="80"/>
      <c r="C61" s="80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G61" s="80"/>
      <c r="AH61" s="5"/>
      <c r="AI61" s="5"/>
      <c r="AJ61" s="5"/>
      <c r="AK61" s="5"/>
      <c r="AL61" s="5"/>
      <c r="AM61" s="5"/>
      <c r="AN61" s="5"/>
      <c r="AO61" s="5"/>
      <c r="AP61" s="5"/>
    </row>
    <row r="62" spans="2:42" x14ac:dyDescent="0.25">
      <c r="B62" s="80"/>
      <c r="C62" s="80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G62" s="80"/>
      <c r="AH62" s="5"/>
      <c r="AI62" s="5"/>
      <c r="AJ62" s="5"/>
      <c r="AK62" s="5"/>
      <c r="AL62" s="5"/>
      <c r="AM62" s="5"/>
      <c r="AN62" s="5"/>
      <c r="AO62" s="5"/>
      <c r="AP62" s="5"/>
    </row>
    <row r="63" spans="2:42" x14ac:dyDescent="0.25">
      <c r="B63" s="80"/>
      <c r="C63" s="190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G63" s="190"/>
      <c r="AH63" s="5"/>
      <c r="AI63" s="5"/>
      <c r="AJ63" s="5"/>
      <c r="AK63" s="5"/>
      <c r="AL63" s="5"/>
      <c r="AM63" s="5"/>
      <c r="AN63" s="5"/>
      <c r="AO63" s="5"/>
      <c r="AP63" s="5"/>
    </row>
    <row r="64" spans="2:42" x14ac:dyDescent="0.25">
      <c r="B64" s="80"/>
      <c r="C64" s="190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G64" s="190"/>
      <c r="AH64" s="5"/>
      <c r="AI64" s="5"/>
      <c r="AJ64" s="5"/>
      <c r="AK64" s="5"/>
      <c r="AL64" s="5"/>
      <c r="AM64" s="5"/>
      <c r="AN64" s="5"/>
      <c r="AO64" s="5"/>
      <c r="AP64" s="5"/>
    </row>
    <row r="65" spans="3:34" x14ac:dyDescent="0.25">
      <c r="AG65" s="190"/>
      <c r="AH65" s="11"/>
    </row>
    <row r="66" spans="3:34" x14ac:dyDescent="0.25">
      <c r="C66" s="190"/>
    </row>
    <row r="68" spans="3:34" x14ac:dyDescent="0.25">
      <c r="D68" s="191"/>
      <c r="E68" s="191"/>
      <c r="F68" s="191"/>
      <c r="G68" s="191"/>
      <c r="H68" s="191"/>
      <c r="I68" s="191"/>
      <c r="J68" s="191"/>
      <c r="K68" s="191"/>
      <c r="L68" s="19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Dados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Fernando Oliveira</dc:creator>
  <cp:lastModifiedBy>Andre Fernando de Oliveira</cp:lastModifiedBy>
  <dcterms:created xsi:type="dcterms:W3CDTF">2017-02-03T02:16:27Z</dcterms:created>
  <dcterms:modified xsi:type="dcterms:W3CDTF">2018-01-11T02:49:34Z</dcterms:modified>
</cp:coreProperties>
</file>