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emf" ContentType="image/x-e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embeddings/oleObject1.bin" ContentType="application/vnd.openxmlformats-officedocument.oleObject"/>
  <Override PartName="/xl/comments1.xml" ContentType="application/vnd.openxmlformats-officedocument.spreadsheetml.comments+xml"/>
  <Override PartName="/xl/charts/chart1.xml" ContentType="application/vnd.openxmlformats-officedocument.drawingml.chart+xml"/>
  <Override PartName="/xl/charts/chart2.xml" ContentType="application/vnd.openxmlformats-officedocument.drawingml.chart+xml"/>
  <Override PartName="/xl/charts/chart3.xml" ContentType="application/vnd.openxmlformats-officedocument.drawingml.chart+xml"/>
  <Override PartName="/xl/charts/chart4.xml" ContentType="application/vnd.openxmlformats-officedocument.drawingml.chart+xml"/>
  <Override PartName="/xl/charts/chart5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xl/charts/chart6.xml" ContentType="application/vnd.openxmlformats-officedocument.drawingml.chart+xml"/>
  <Override PartName="/xl/charts/style2.xml" ContentType="application/vnd.ms-office.chartstyle+xml"/>
  <Override PartName="/xl/charts/colors2.xml" ContentType="application/vnd.ms-office.chartcolorstyle+xml"/>
  <Override PartName="/xl/charts/chart7.xml" ContentType="application/vnd.openxmlformats-officedocument.drawingml.chart+xml"/>
  <Override PartName="/xl/charts/style3.xml" ContentType="application/vnd.ms-office.chartstyle+xml"/>
  <Override PartName="/xl/charts/colors3.xml" ContentType="application/vnd.ms-office.chartcolorstyle+xml"/>
  <Override PartName="/xl/charts/chart8.xml" ContentType="application/vnd.openxmlformats-officedocument.drawingml.chart+xml"/>
  <Override PartName="/xl/charts/chart9.xml" ContentType="application/vnd.openxmlformats-officedocument.drawingml.chart+xml"/>
  <Override PartName="/xl/charts/chart10.xml" ContentType="application/vnd.openxmlformats-officedocument.drawingml.chart+xml"/>
  <Override PartName="/xl/charts/chart11.xml" ContentType="application/vnd.openxmlformats-officedocument.drawingml.chart+xml"/>
  <Override PartName="/xl/charts/style4.xml" ContentType="application/vnd.ms-office.chartstyle+xml"/>
  <Override PartName="/xl/charts/colors4.xml" ContentType="application/vnd.ms-office.chartcolorsty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2="http://schemas.microsoft.com/office/spreadsheetml/2015/revision2" mc:Ignorable="x15 xr2">
  <fileVersion appName="xl" lastEdited="7" lowestEdited="5" rupBuild="18625"/>
  <workbookPr codeName="EstaPasta_de_trabalho" defaultThemeVersion="124226"/>
  <mc:AlternateContent xmlns:mc="http://schemas.openxmlformats.org/markup-compatibility/2006">
    <mc:Choice Requires="x15">
      <x15ac:absPath xmlns:x15ac="http://schemas.microsoft.com/office/spreadsheetml/2010/11/ac" url="C:\Users\Cliente\Dropbox\PACOTE EQUISA\Equisa - Página\DOE - Planejamento Experimentos\"/>
    </mc:Choice>
  </mc:AlternateContent>
  <bookViews>
    <workbookView xWindow="0" yWindow="0" windowWidth="20490" windowHeight="7755" xr2:uid="{00000000-000D-0000-FFFF-FFFF00000000}"/>
  </bookViews>
  <sheets>
    <sheet name="FATORIAL 2(3)" sheetId="7" r:id="rId1"/>
  </sheets>
  <definedNames>
    <definedName name="_xlnm.Print_Area" localSheetId="0">'FATORIAL 2(3)'!$A$7:$Q$37</definedName>
  </definedNames>
  <calcPr calcId="171027"/>
</workbook>
</file>

<file path=xl/calcChain.xml><?xml version="1.0" encoding="utf-8"?>
<calcChain xmlns="http://schemas.openxmlformats.org/spreadsheetml/2006/main">
  <c r="S4" i="7" l="1"/>
  <c r="AT8" i="7" s="1"/>
  <c r="AQ35" i="7"/>
  <c r="AQ36" i="7"/>
  <c r="AQ37" i="7"/>
  <c r="CF20" i="7" l="1"/>
  <c r="BJ20" i="7" l="1"/>
  <c r="CI12" i="7"/>
  <c r="CH12" i="7"/>
  <c r="BJ19" i="7" l="1"/>
  <c r="AS33" i="7"/>
  <c r="AW37" i="7"/>
  <c r="AV37" i="7"/>
  <c r="AU37" i="7"/>
  <c r="AT37" i="7"/>
  <c r="AS37" i="7"/>
  <c r="AR37" i="7"/>
  <c r="AW36" i="7"/>
  <c r="AV36" i="7"/>
  <c r="AU36" i="7"/>
  <c r="AT36" i="7"/>
  <c r="AS36" i="7"/>
  <c r="AR36" i="7"/>
  <c r="AW35" i="7"/>
  <c r="AV35" i="7"/>
  <c r="AU35" i="7"/>
  <c r="AT35" i="7"/>
  <c r="AS35" i="7"/>
  <c r="AR35" i="7"/>
  <c r="AV34" i="7"/>
  <c r="AS34" i="7"/>
  <c r="AR34" i="7"/>
  <c r="AV33" i="7"/>
  <c r="AR33" i="7"/>
  <c r="BT142" i="7" l="1"/>
  <c r="BT141" i="7"/>
  <c r="BT140" i="7"/>
  <c r="BT139" i="7"/>
  <c r="BT138" i="7"/>
  <c r="BT137" i="7"/>
  <c r="BT136" i="7"/>
  <c r="BT135" i="7"/>
  <c r="BT134" i="7"/>
  <c r="BT133" i="7"/>
  <c r="BT132" i="7"/>
  <c r="BT131" i="7"/>
  <c r="BT130" i="7"/>
  <c r="BT129" i="7"/>
  <c r="BT128" i="7"/>
  <c r="BT127" i="7"/>
  <c r="BT126" i="7"/>
  <c r="BT125" i="7"/>
  <c r="BT124" i="7"/>
  <c r="BT123" i="7"/>
  <c r="BT122" i="7"/>
  <c r="BT121" i="7"/>
  <c r="BT120" i="7"/>
  <c r="BT119" i="7"/>
  <c r="BT118" i="7"/>
  <c r="BT117" i="7"/>
  <c r="BT116" i="7"/>
  <c r="BT115" i="7"/>
  <c r="BT114" i="7"/>
  <c r="BT113" i="7"/>
  <c r="BT112" i="7"/>
  <c r="BT111" i="7"/>
  <c r="BT110" i="7"/>
  <c r="BT109" i="7"/>
  <c r="BT108" i="7"/>
  <c r="BT107" i="7"/>
  <c r="BT106" i="7"/>
  <c r="BT105" i="7"/>
  <c r="BT104" i="7"/>
  <c r="BT103" i="7"/>
  <c r="BT102" i="7"/>
  <c r="BT101" i="7"/>
  <c r="BT100" i="7"/>
  <c r="BT99" i="7"/>
  <c r="BT98" i="7"/>
  <c r="BT97" i="7"/>
  <c r="BT96" i="7"/>
  <c r="BT95" i="7"/>
  <c r="BT94" i="7"/>
  <c r="BT93" i="7"/>
  <c r="BT92" i="7"/>
  <c r="BT91" i="7"/>
  <c r="BT90" i="7"/>
  <c r="BT89" i="7"/>
  <c r="BT88" i="7"/>
  <c r="BT87" i="7"/>
  <c r="BT86" i="7"/>
  <c r="BT85" i="7"/>
  <c r="BT84" i="7"/>
  <c r="BT83" i="7"/>
  <c r="BT82" i="7"/>
  <c r="BT81" i="7"/>
  <c r="BT80" i="7"/>
  <c r="BT79" i="7"/>
  <c r="BT78" i="7"/>
  <c r="BT77" i="7"/>
  <c r="BT76" i="7"/>
  <c r="BT75" i="7"/>
  <c r="BT74" i="7"/>
  <c r="BT73" i="7"/>
  <c r="BT72" i="7"/>
  <c r="BT71" i="7"/>
  <c r="BT70" i="7"/>
  <c r="BT69" i="7"/>
  <c r="BT68" i="7"/>
  <c r="BT67" i="7"/>
  <c r="BT66" i="7"/>
  <c r="BT65" i="7"/>
  <c r="BT64" i="7"/>
  <c r="BT63" i="7"/>
  <c r="BT62" i="7"/>
  <c r="BT61" i="7"/>
  <c r="AY61" i="7"/>
  <c r="BT60" i="7"/>
  <c r="AY60" i="7"/>
  <c r="BT59" i="7"/>
  <c r="AY59" i="7"/>
  <c r="BT58" i="7"/>
  <c r="AY58" i="7"/>
  <c r="BT57" i="7"/>
  <c r="AY57" i="7"/>
  <c r="BT56" i="7"/>
  <c r="AY56" i="7"/>
  <c r="BT55" i="7"/>
  <c r="AY55" i="7"/>
  <c r="BT45" i="7" s="1"/>
  <c r="BT54" i="7"/>
  <c r="AY54" i="7"/>
  <c r="BT53" i="7"/>
  <c r="AY53" i="7"/>
  <c r="BT43" i="7" s="1"/>
  <c r="BT52" i="7"/>
  <c r="AY52" i="7"/>
  <c r="BT51" i="7"/>
  <c r="AY51" i="7"/>
  <c r="BT41" i="7" s="1"/>
  <c r="BT50" i="7"/>
  <c r="AY50" i="7"/>
  <c r="BT49" i="7"/>
  <c r="AY49" i="7"/>
  <c r="BT39" i="7" s="1"/>
  <c r="BT48" i="7"/>
  <c r="AY48" i="7"/>
  <c r="BT38" i="7" s="1"/>
  <c r="BT47" i="7"/>
  <c r="AY47" i="7"/>
  <c r="BT37" i="7" s="1"/>
  <c r="BT46" i="7"/>
  <c r="AY46" i="7"/>
  <c r="AY45" i="7"/>
  <c r="BT35" i="7" s="1"/>
  <c r="BT44" i="7"/>
  <c r="AY44" i="7"/>
  <c r="BT34" i="7" s="1"/>
  <c r="AY43" i="7"/>
  <c r="BT42" i="7"/>
  <c r="AY42" i="7"/>
  <c r="AY41" i="7"/>
  <c r="BT31" i="7" s="1"/>
  <c r="BT40" i="7"/>
  <c r="AY40" i="7"/>
  <c r="AY39" i="7"/>
  <c r="AY38" i="7"/>
  <c r="BT28" i="7" s="1"/>
  <c r="AY37" i="7"/>
  <c r="BT36" i="7"/>
  <c r="AY36" i="7"/>
  <c r="BT26" i="7" s="1"/>
  <c r="AY35" i="7"/>
  <c r="BT25" i="7" s="1"/>
  <c r="AY34" i="7"/>
  <c r="BT33" i="7"/>
  <c r="AY33" i="7"/>
  <c r="BT23" i="7" s="1"/>
  <c r="BT32" i="7"/>
  <c r="AY32" i="7"/>
  <c r="BT22" i="7" s="1"/>
  <c r="AY31" i="7"/>
  <c r="BT30" i="7"/>
  <c r="AY30" i="7"/>
  <c r="BT20" i="7" s="1"/>
  <c r="BT29" i="7"/>
  <c r="AY29" i="7"/>
  <c r="BT19" i="7" s="1"/>
  <c r="AY28" i="7"/>
  <c r="BT18" i="7" s="1"/>
  <c r="V11" i="7"/>
  <c r="BT27" i="7"/>
  <c r="AY27" i="7"/>
  <c r="BT17" i="7" s="1"/>
  <c r="AY26" i="7"/>
  <c r="BT16" i="7" s="1"/>
  <c r="AY25" i="7"/>
  <c r="BT15" i="7" s="1"/>
  <c r="Y8" i="7"/>
  <c r="X8" i="7"/>
  <c r="W8" i="7"/>
  <c r="BT24" i="7"/>
  <c r="AY24" i="7"/>
  <c r="BT14" i="7" s="1"/>
  <c r="AY23" i="7"/>
  <c r="BT13" i="7" s="1"/>
  <c r="AY22" i="7"/>
  <c r="BT21" i="7"/>
  <c r="O19" i="7"/>
  <c r="BJ18" i="7"/>
  <c r="BJ17" i="7"/>
  <c r="BJ16" i="7"/>
  <c r="Z5" i="7"/>
  <c r="BJ15" i="7"/>
  <c r="Z4" i="7"/>
  <c r="BJ14" i="7"/>
  <c r="Z3" i="7"/>
  <c r="BJ13" i="7"/>
  <c r="BJ12" i="7"/>
  <c r="V10" i="7"/>
  <c r="D9" i="7"/>
  <c r="CH11" i="7"/>
  <c r="CG11" i="7"/>
  <c r="CF11" i="7"/>
  <c r="CE11" i="7"/>
  <c r="CD11" i="7"/>
  <c r="CC11" i="7"/>
  <c r="CB11" i="7"/>
  <c r="CA11" i="7"/>
  <c r="BZ11" i="7"/>
  <c r="O11" i="7"/>
  <c r="D8" i="7"/>
  <c r="O10" i="7"/>
  <c r="O8" i="7"/>
  <c r="N8" i="7"/>
  <c r="M8" i="7"/>
  <c r="M11" i="7" l="1"/>
  <c r="BK11" i="7"/>
  <c r="BL11" i="7" s="1"/>
  <c r="AS24" i="7"/>
  <c r="CB20" i="7"/>
  <c r="M12" i="7"/>
  <c r="M9" i="7"/>
  <c r="O9" i="7"/>
  <c r="O18" i="7"/>
  <c r="O12" i="7"/>
  <c r="BT12" i="7"/>
  <c r="AS23" i="7"/>
  <c r="M14" i="7"/>
  <c r="M15" i="7"/>
  <c r="M10" i="7"/>
  <c r="T10" i="7"/>
  <c r="AQ23" i="7" s="1"/>
  <c r="M17" i="7"/>
  <c r="M16" i="7"/>
  <c r="O13" i="7"/>
  <c r="D12" i="7"/>
  <c r="D13" i="7"/>
  <c r="D14" i="7"/>
  <c r="V9" i="7"/>
  <c r="T12" i="7"/>
  <c r="AQ25" i="7" s="1"/>
  <c r="V13" i="7"/>
  <c r="T14" i="7"/>
  <c r="AQ27" i="7" s="1"/>
  <c r="V15" i="7"/>
  <c r="T16" i="7"/>
  <c r="AQ29" i="7" s="1"/>
  <c r="AQ31" i="7"/>
  <c r="CS91" i="7"/>
  <c r="O14" i="7"/>
  <c r="O15" i="7"/>
  <c r="O16" i="7"/>
  <c r="O17" i="7"/>
  <c r="M18" i="7"/>
  <c r="M19" i="7"/>
  <c r="T11" i="7"/>
  <c r="AQ24" i="7" s="1"/>
  <c r="M13" i="7"/>
  <c r="H12" i="7"/>
  <c r="H13" i="7"/>
  <c r="H14" i="7"/>
  <c r="T9" i="7"/>
  <c r="V12" i="7"/>
  <c r="T13" i="7"/>
  <c r="AQ26" i="7" s="1"/>
  <c r="V14" i="7"/>
  <c r="T15" i="7"/>
  <c r="AQ28" i="7" s="1"/>
  <c r="V16" i="7"/>
  <c r="AQ30" i="7"/>
  <c r="AQ32" i="7"/>
  <c r="AQ33" i="7" l="1"/>
  <c r="BK33" i="7" s="1"/>
  <c r="AU33" i="7"/>
  <c r="AT33" i="7"/>
  <c r="AW33" i="7"/>
  <c r="AU22" i="7"/>
  <c r="AQ22" i="7"/>
  <c r="AQ34" i="7"/>
  <c r="BK34" i="7" s="1"/>
  <c r="AW34" i="7"/>
  <c r="AT34" i="7"/>
  <c r="AU34" i="7"/>
  <c r="AU26" i="7"/>
  <c r="AW26" i="7"/>
  <c r="AU31" i="7"/>
  <c r="AW31" i="7"/>
  <c r="AW27" i="7"/>
  <c r="AU27" i="7"/>
  <c r="AS29" i="7"/>
  <c r="AS25" i="7"/>
  <c r="AS30" i="7"/>
  <c r="AS26" i="7"/>
  <c r="AW29" i="7"/>
  <c r="AU29" i="7"/>
  <c r="AU25" i="7"/>
  <c r="AW25" i="7"/>
  <c r="AW30" i="7"/>
  <c r="AU30" i="7"/>
  <c r="AW28" i="7"/>
  <c r="AU28" i="7"/>
  <c r="AS31" i="7"/>
  <c r="AS27" i="7"/>
  <c r="AU24" i="7"/>
  <c r="AW24" i="7"/>
  <c r="AS28" i="7"/>
  <c r="BK142" i="7"/>
  <c r="BK141" i="7"/>
  <c r="BK140" i="7"/>
  <c r="BK139" i="7"/>
  <c r="BK138" i="7"/>
  <c r="BK137" i="7"/>
  <c r="BK136" i="7"/>
  <c r="BK135" i="7"/>
  <c r="BK134" i="7"/>
  <c r="BK133" i="7"/>
  <c r="BK132" i="7"/>
  <c r="BK131" i="7"/>
  <c r="BK130" i="7"/>
  <c r="BK129" i="7"/>
  <c r="BK128" i="7"/>
  <c r="BK127" i="7"/>
  <c r="BK126" i="7"/>
  <c r="BK125" i="7"/>
  <c r="BK124" i="7"/>
  <c r="BK123" i="7"/>
  <c r="BK122" i="7"/>
  <c r="BK121" i="7"/>
  <c r="BK120" i="7"/>
  <c r="BK119" i="7"/>
  <c r="BK118" i="7"/>
  <c r="BK117" i="7"/>
  <c r="BK116" i="7"/>
  <c r="BK115" i="7"/>
  <c r="BK114" i="7"/>
  <c r="BK113" i="7"/>
  <c r="BK112" i="7"/>
  <c r="BK111" i="7"/>
  <c r="BK110" i="7"/>
  <c r="BK109" i="7"/>
  <c r="BK108" i="7"/>
  <c r="BK107" i="7"/>
  <c r="BK106" i="7"/>
  <c r="BK105" i="7"/>
  <c r="BK104" i="7"/>
  <c r="BK103" i="7"/>
  <c r="BK102" i="7"/>
  <c r="BK101" i="7"/>
  <c r="BK100" i="7"/>
  <c r="BK99" i="7"/>
  <c r="BK98" i="7"/>
  <c r="BK97" i="7"/>
  <c r="BK96" i="7"/>
  <c r="BK95" i="7"/>
  <c r="BK94" i="7"/>
  <c r="BK93" i="7"/>
  <c r="BK92" i="7"/>
  <c r="BK91" i="7"/>
  <c r="BK90" i="7"/>
  <c r="BK89" i="7"/>
  <c r="BK88" i="7"/>
  <c r="BK87" i="7"/>
  <c r="BK86" i="7"/>
  <c r="BK85" i="7"/>
  <c r="BK84" i="7"/>
  <c r="BK83" i="7"/>
  <c r="BK82" i="7"/>
  <c r="BK81" i="7"/>
  <c r="BK80" i="7"/>
  <c r="BK79" i="7"/>
  <c r="BK78" i="7"/>
  <c r="BK77" i="7"/>
  <c r="BK76" i="7"/>
  <c r="BK75" i="7"/>
  <c r="BK74" i="7"/>
  <c r="BK73" i="7"/>
  <c r="BK72" i="7"/>
  <c r="BK71" i="7"/>
  <c r="BK70" i="7"/>
  <c r="BK69" i="7"/>
  <c r="BK68" i="7"/>
  <c r="BK67" i="7"/>
  <c r="BK66" i="7"/>
  <c r="BK65" i="7"/>
  <c r="BK64" i="7"/>
  <c r="BK63" i="7"/>
  <c r="BK62" i="7"/>
  <c r="BK61" i="7"/>
  <c r="BK60" i="7"/>
  <c r="BK59" i="7"/>
  <c r="BK58" i="7"/>
  <c r="BK57" i="7"/>
  <c r="BK56" i="7"/>
  <c r="BK55" i="7"/>
  <c r="BK54" i="7"/>
  <c r="BK53" i="7"/>
  <c r="BK52" i="7"/>
  <c r="BK51" i="7"/>
  <c r="BK50" i="7"/>
  <c r="BK49" i="7"/>
  <c r="BK48" i="7"/>
  <c r="BK47" i="7"/>
  <c r="BK46" i="7"/>
  <c r="BK45" i="7"/>
  <c r="BK44" i="7"/>
  <c r="BK43" i="7"/>
  <c r="BK42" i="7"/>
  <c r="BK41" i="7"/>
  <c r="BK40" i="7"/>
  <c r="BK39" i="7"/>
  <c r="BK38" i="7"/>
  <c r="BK37" i="7"/>
  <c r="BK36" i="7"/>
  <c r="BK35" i="7"/>
  <c r="BK27" i="7"/>
  <c r="BK26" i="7"/>
  <c r="BK25" i="7"/>
  <c r="BZ12" i="7"/>
  <c r="AW32" i="7"/>
  <c r="AU32" i="7"/>
  <c r="AS32" i="7"/>
  <c r="AW22" i="7"/>
  <c r="CP91" i="7"/>
  <c r="CL91" i="7"/>
  <c r="CH91" i="7"/>
  <c r="CD91" i="7"/>
  <c r="BZ91" i="7"/>
  <c r="CO91" i="7"/>
  <c r="CK91" i="7"/>
  <c r="CG91" i="7"/>
  <c r="CC91" i="7"/>
  <c r="BY91" i="7"/>
  <c r="CR91" i="7"/>
  <c r="CN91" i="7"/>
  <c r="CJ91" i="7"/>
  <c r="CF91" i="7"/>
  <c r="CB91" i="7"/>
  <c r="CE91" i="7"/>
  <c r="CQ91" i="7"/>
  <c r="CA91" i="7"/>
  <c r="CM91" i="7"/>
  <c r="CI91" i="7"/>
  <c r="AU23" i="7"/>
  <c r="AW23" i="7"/>
  <c r="AS22" i="7"/>
  <c r="BK24" i="7" l="1"/>
  <c r="AQ12" i="7"/>
  <c r="BK23" i="7"/>
  <c r="BL142" i="7"/>
  <c r="BL141" i="7"/>
  <c r="BL140" i="7"/>
  <c r="BL139" i="7"/>
  <c r="BL138" i="7"/>
  <c r="BL137" i="7"/>
  <c r="BL136" i="7"/>
  <c r="BL135" i="7"/>
  <c r="BL134" i="7"/>
  <c r="BL133" i="7"/>
  <c r="BL132" i="7"/>
  <c r="BL131" i="7"/>
  <c r="BL130" i="7"/>
  <c r="BL129" i="7"/>
  <c r="BL128" i="7"/>
  <c r="BL127" i="7"/>
  <c r="BL126" i="7"/>
  <c r="BL125" i="7"/>
  <c r="BL124" i="7"/>
  <c r="BL123" i="7"/>
  <c r="BL122" i="7"/>
  <c r="BL121" i="7"/>
  <c r="BL120" i="7"/>
  <c r="BL119" i="7"/>
  <c r="BL118" i="7"/>
  <c r="BL117" i="7"/>
  <c r="BL116" i="7"/>
  <c r="BL115" i="7"/>
  <c r="BL114" i="7"/>
  <c r="BL113" i="7"/>
  <c r="BL112" i="7"/>
  <c r="BL111" i="7"/>
  <c r="BL110" i="7"/>
  <c r="BL109" i="7"/>
  <c r="BL108" i="7"/>
  <c r="BL107" i="7"/>
  <c r="BL106" i="7"/>
  <c r="BL105" i="7"/>
  <c r="BL104" i="7"/>
  <c r="BL103" i="7"/>
  <c r="BL102" i="7"/>
  <c r="BL101" i="7"/>
  <c r="BL100" i="7"/>
  <c r="BL99" i="7"/>
  <c r="BL98" i="7"/>
  <c r="BL97" i="7"/>
  <c r="BL96" i="7"/>
  <c r="BL95" i="7"/>
  <c r="BL94" i="7"/>
  <c r="BL93" i="7"/>
  <c r="BL92" i="7"/>
  <c r="BL91" i="7"/>
  <c r="BL90" i="7"/>
  <c r="BL89" i="7"/>
  <c r="BL88" i="7"/>
  <c r="BL87" i="7"/>
  <c r="BL86" i="7"/>
  <c r="BL85" i="7"/>
  <c r="BL84" i="7"/>
  <c r="BL83" i="7"/>
  <c r="BL82" i="7"/>
  <c r="BL81" i="7"/>
  <c r="BL80" i="7"/>
  <c r="BL79" i="7"/>
  <c r="BL78" i="7"/>
  <c r="BL77" i="7"/>
  <c r="BL76" i="7"/>
  <c r="BL75" i="7"/>
  <c r="BL74" i="7"/>
  <c r="BL73" i="7"/>
  <c r="BL72" i="7"/>
  <c r="BL71" i="7"/>
  <c r="BL70" i="7"/>
  <c r="BL69" i="7"/>
  <c r="BL68" i="7"/>
  <c r="BL67" i="7"/>
  <c r="BL66" i="7"/>
  <c r="BL65" i="7"/>
  <c r="BL64" i="7"/>
  <c r="BL63" i="7"/>
  <c r="BL62" i="7"/>
  <c r="BL61" i="7"/>
  <c r="BL60" i="7"/>
  <c r="BL59" i="7"/>
  <c r="BL58" i="7"/>
  <c r="BL57" i="7"/>
  <c r="BL56" i="7"/>
  <c r="BL55" i="7"/>
  <c r="BL54" i="7"/>
  <c r="BL53" i="7"/>
  <c r="BL52" i="7"/>
  <c r="BL51" i="7"/>
  <c r="BL50" i="7"/>
  <c r="BL49" i="7"/>
  <c r="BL48" i="7"/>
  <c r="BL47" i="7"/>
  <c r="BL46" i="7"/>
  <c r="BL45" i="7"/>
  <c r="BL44" i="7"/>
  <c r="BL43" i="7"/>
  <c r="BL42" i="7"/>
  <c r="BL41" i="7"/>
  <c r="BL40" i="7"/>
  <c r="BL39" i="7"/>
  <c r="BL38" i="7"/>
  <c r="BL37" i="7"/>
  <c r="BL36" i="7"/>
  <c r="BL35" i="7"/>
  <c r="BL34" i="7"/>
  <c r="BL33" i="7"/>
  <c r="BL27" i="7"/>
  <c r="BL26" i="7"/>
  <c r="BL25" i="7"/>
  <c r="BL24" i="7"/>
  <c r="BL23" i="7"/>
  <c r="BM11" i="7"/>
  <c r="CA12" i="7"/>
  <c r="AR12" i="7" s="1"/>
  <c r="N9" i="7"/>
  <c r="U15" i="7"/>
  <c r="U13" i="7"/>
  <c r="U9" i="7"/>
  <c r="N11" i="7"/>
  <c r="N13" i="7"/>
  <c r="F13" i="7"/>
  <c r="N19" i="7"/>
  <c r="U11" i="7"/>
  <c r="U10" i="7"/>
  <c r="N14" i="7"/>
  <c r="N16" i="7"/>
  <c r="U12" i="7"/>
  <c r="N10" i="7"/>
  <c r="F12" i="7"/>
  <c r="F14" i="7"/>
  <c r="U14" i="7"/>
  <c r="N12" i="7"/>
  <c r="N15" i="7"/>
  <c r="N17" i="7"/>
  <c r="U16" i="7"/>
  <c r="N18" i="7"/>
  <c r="AR31" i="7" l="1"/>
  <c r="AT31" i="7"/>
  <c r="AV31" i="7"/>
  <c r="AR26" i="7"/>
  <c r="AT26" i="7"/>
  <c r="BK16" i="7" s="1"/>
  <c r="AV26" i="7"/>
  <c r="AR29" i="7"/>
  <c r="AV29" i="7"/>
  <c r="AT29" i="7"/>
  <c r="AR27" i="7"/>
  <c r="AT27" i="7"/>
  <c r="BK17" i="7" s="1"/>
  <c r="AV27" i="7"/>
  <c r="AR25" i="7"/>
  <c r="BL15" i="7" s="1"/>
  <c r="AT25" i="7"/>
  <c r="AV25" i="7"/>
  <c r="AR24" i="7"/>
  <c r="AV24" i="7"/>
  <c r="AT24" i="7"/>
  <c r="BK14" i="7" s="1"/>
  <c r="AR28" i="7"/>
  <c r="AV28" i="7"/>
  <c r="AT28" i="7"/>
  <c r="AR30" i="7"/>
  <c r="AV30" i="7"/>
  <c r="AT30" i="7"/>
  <c r="CB12" i="7"/>
  <c r="AS12" i="7" s="1"/>
  <c r="BM142" i="7"/>
  <c r="BM141" i="7"/>
  <c r="BM140" i="7"/>
  <c r="BM139" i="7"/>
  <c r="BM138" i="7"/>
  <c r="BM137" i="7"/>
  <c r="BM136" i="7"/>
  <c r="BM135" i="7"/>
  <c r="BM134" i="7"/>
  <c r="BM133" i="7"/>
  <c r="BM132" i="7"/>
  <c r="BM131" i="7"/>
  <c r="BM130" i="7"/>
  <c r="BM129" i="7"/>
  <c r="BM128" i="7"/>
  <c r="BM127" i="7"/>
  <c r="BM126" i="7"/>
  <c r="BM125" i="7"/>
  <c r="BM124" i="7"/>
  <c r="BM123" i="7"/>
  <c r="BM122" i="7"/>
  <c r="BM121" i="7"/>
  <c r="BM120" i="7"/>
  <c r="BM119" i="7"/>
  <c r="BM118" i="7"/>
  <c r="BM117" i="7"/>
  <c r="BM116" i="7"/>
  <c r="BM115" i="7"/>
  <c r="BM114" i="7"/>
  <c r="BM113" i="7"/>
  <c r="BM112" i="7"/>
  <c r="BM111" i="7"/>
  <c r="BM110" i="7"/>
  <c r="BM109" i="7"/>
  <c r="BM108" i="7"/>
  <c r="BM107" i="7"/>
  <c r="BM106" i="7"/>
  <c r="BM105" i="7"/>
  <c r="BM104" i="7"/>
  <c r="BM103" i="7"/>
  <c r="BM102" i="7"/>
  <c r="BM101" i="7"/>
  <c r="BM100" i="7"/>
  <c r="BM99" i="7"/>
  <c r="BM98" i="7"/>
  <c r="BM97" i="7"/>
  <c r="BM96" i="7"/>
  <c r="BM95" i="7"/>
  <c r="BM94" i="7"/>
  <c r="BM93" i="7"/>
  <c r="BM92" i="7"/>
  <c r="BM91" i="7"/>
  <c r="BM90" i="7"/>
  <c r="BM89" i="7"/>
  <c r="BM88" i="7"/>
  <c r="BM87" i="7"/>
  <c r="BM86" i="7"/>
  <c r="BM85" i="7"/>
  <c r="BM84" i="7"/>
  <c r="BM83" i="7"/>
  <c r="BM82" i="7"/>
  <c r="BM81" i="7"/>
  <c r="BM80" i="7"/>
  <c r="BM79" i="7"/>
  <c r="BM78" i="7"/>
  <c r="BM77" i="7"/>
  <c r="BM76" i="7"/>
  <c r="BM75" i="7"/>
  <c r="BM74" i="7"/>
  <c r="BM73" i="7"/>
  <c r="BM72" i="7"/>
  <c r="BM71" i="7"/>
  <c r="BM70" i="7"/>
  <c r="BM69" i="7"/>
  <c r="BM68" i="7"/>
  <c r="BM67" i="7"/>
  <c r="BM66" i="7"/>
  <c r="BM65" i="7"/>
  <c r="BM64" i="7"/>
  <c r="BM63" i="7"/>
  <c r="BM62" i="7"/>
  <c r="BM61" i="7"/>
  <c r="BM60" i="7"/>
  <c r="BM59" i="7"/>
  <c r="BM58" i="7"/>
  <c r="BM57" i="7"/>
  <c r="BM56" i="7"/>
  <c r="BM55" i="7"/>
  <c r="BM54" i="7"/>
  <c r="BM53" i="7"/>
  <c r="BM52" i="7"/>
  <c r="BM51" i="7"/>
  <c r="BM50" i="7"/>
  <c r="BM49" i="7"/>
  <c r="BM48" i="7"/>
  <c r="BM47" i="7"/>
  <c r="BM46" i="7"/>
  <c r="BM45" i="7"/>
  <c r="BM44" i="7"/>
  <c r="BM43" i="7"/>
  <c r="BM42" i="7"/>
  <c r="BM41" i="7"/>
  <c r="BM40" i="7"/>
  <c r="BM39" i="7"/>
  <c r="BM38" i="7"/>
  <c r="BM37" i="7"/>
  <c r="BM36" i="7"/>
  <c r="BM35" i="7"/>
  <c r="BM34" i="7"/>
  <c r="BM33" i="7"/>
  <c r="BM32" i="7"/>
  <c r="BM31" i="7"/>
  <c r="BM30" i="7"/>
  <c r="BM29" i="7"/>
  <c r="BM28" i="7"/>
  <c r="BM27" i="7"/>
  <c r="BM26" i="7"/>
  <c r="BM25" i="7"/>
  <c r="BM24" i="7"/>
  <c r="BM23" i="7"/>
  <c r="BM22" i="7"/>
  <c r="BM12" i="7"/>
  <c r="BM21" i="7"/>
  <c r="BM20" i="7"/>
  <c r="BM19" i="7"/>
  <c r="BM18" i="7"/>
  <c r="BM17" i="7"/>
  <c r="BM16" i="7"/>
  <c r="BM15" i="7"/>
  <c r="BM14" i="7"/>
  <c r="BM13" i="7"/>
  <c r="BN11" i="7"/>
  <c r="CC12" i="7" s="1"/>
  <c r="AT12" i="7" s="1"/>
  <c r="AR32" i="7"/>
  <c r="AT32" i="7"/>
  <c r="AV32" i="7"/>
  <c r="AR22" i="7"/>
  <c r="BL12" i="7" s="1"/>
  <c r="AT22" i="7"/>
  <c r="AV22" i="7"/>
  <c r="AR23" i="7"/>
  <c r="BL13" i="7" s="1"/>
  <c r="AV23" i="7"/>
  <c r="AT23" i="7"/>
  <c r="BK13" i="7" s="1"/>
  <c r="BK15" i="7" l="1"/>
  <c r="BL14" i="7"/>
  <c r="BL16" i="7"/>
  <c r="BL17" i="7"/>
  <c r="BK12" i="7"/>
  <c r="BL28" i="7"/>
  <c r="BL18" i="7"/>
  <c r="BL29" i="7"/>
  <c r="BL19" i="7"/>
  <c r="BL20" i="7"/>
  <c r="BL30" i="7"/>
  <c r="BL31" i="7"/>
  <c r="BL21" i="7"/>
  <c r="BK30" i="7"/>
  <c r="BK20" i="7"/>
  <c r="BK22" i="7"/>
  <c r="BK32" i="7"/>
  <c r="BK21" i="7"/>
  <c r="BK31" i="7"/>
  <c r="BK18" i="7"/>
  <c r="BK28" i="7"/>
  <c r="BK29" i="7"/>
  <c r="BK19" i="7"/>
  <c r="BL22" i="7"/>
  <c r="BL32" i="7"/>
  <c r="BN142" i="7"/>
  <c r="BN141" i="7"/>
  <c r="BN140" i="7"/>
  <c r="BN139" i="7"/>
  <c r="BN138" i="7"/>
  <c r="BN137" i="7"/>
  <c r="BN136" i="7"/>
  <c r="BN135" i="7"/>
  <c r="BN134" i="7"/>
  <c r="BN133" i="7"/>
  <c r="BN132" i="7"/>
  <c r="BN131" i="7"/>
  <c r="BN130" i="7"/>
  <c r="BN129" i="7"/>
  <c r="BN128" i="7"/>
  <c r="BN127" i="7"/>
  <c r="BN126" i="7"/>
  <c r="BN125" i="7"/>
  <c r="BN124" i="7"/>
  <c r="BN123" i="7"/>
  <c r="BN122" i="7"/>
  <c r="BN121" i="7"/>
  <c r="BN120" i="7"/>
  <c r="BN119" i="7"/>
  <c r="BN118" i="7"/>
  <c r="BN117" i="7"/>
  <c r="BN116" i="7"/>
  <c r="BN115" i="7"/>
  <c r="BN114" i="7"/>
  <c r="BN113" i="7"/>
  <c r="BN112" i="7"/>
  <c r="BN111" i="7"/>
  <c r="BN110" i="7"/>
  <c r="BN109" i="7"/>
  <c r="BN108" i="7"/>
  <c r="BN107" i="7"/>
  <c r="BN106" i="7"/>
  <c r="BN105" i="7"/>
  <c r="BN104" i="7"/>
  <c r="BN103" i="7"/>
  <c r="BN102" i="7"/>
  <c r="BN101" i="7"/>
  <c r="BN100" i="7"/>
  <c r="BN99" i="7"/>
  <c r="BN98" i="7"/>
  <c r="BN97" i="7"/>
  <c r="BN96" i="7"/>
  <c r="BN95" i="7"/>
  <c r="BN94" i="7"/>
  <c r="BN93" i="7"/>
  <c r="BN92" i="7"/>
  <c r="BN91" i="7"/>
  <c r="BN90" i="7"/>
  <c r="BN89" i="7"/>
  <c r="BN88" i="7"/>
  <c r="BN87" i="7"/>
  <c r="BN86" i="7"/>
  <c r="BN85" i="7"/>
  <c r="BN84" i="7"/>
  <c r="BN83" i="7"/>
  <c r="BN82" i="7"/>
  <c r="BN81" i="7"/>
  <c r="BN80" i="7"/>
  <c r="BN79" i="7"/>
  <c r="BN78" i="7"/>
  <c r="BN77" i="7"/>
  <c r="BN76" i="7"/>
  <c r="BN75" i="7"/>
  <c r="BN74" i="7"/>
  <c r="BN73" i="7"/>
  <c r="BN72" i="7"/>
  <c r="BN71" i="7"/>
  <c r="BN70" i="7"/>
  <c r="BN69" i="7"/>
  <c r="BN68" i="7"/>
  <c r="BN67" i="7"/>
  <c r="BN66" i="7"/>
  <c r="BN65" i="7"/>
  <c r="BN64" i="7"/>
  <c r="BN63" i="7"/>
  <c r="BN62" i="7"/>
  <c r="BN61" i="7"/>
  <c r="BN60" i="7"/>
  <c r="BN59" i="7"/>
  <c r="BN58" i="7"/>
  <c r="BN57" i="7"/>
  <c r="BN56" i="7"/>
  <c r="BN55" i="7"/>
  <c r="BN54" i="7"/>
  <c r="BN53" i="7"/>
  <c r="BN52" i="7"/>
  <c r="BN51" i="7"/>
  <c r="BN50" i="7"/>
  <c r="BN49" i="7"/>
  <c r="BN48" i="7"/>
  <c r="BN47" i="7"/>
  <c r="BN46" i="7"/>
  <c r="BN45" i="7"/>
  <c r="BN44" i="7"/>
  <c r="BN43" i="7"/>
  <c r="BN42" i="7"/>
  <c r="BN41" i="7"/>
  <c r="BN40" i="7"/>
  <c r="BN39" i="7"/>
  <c r="BN38" i="7"/>
  <c r="BN37" i="7"/>
  <c r="BN36" i="7"/>
  <c r="BN35" i="7"/>
  <c r="BN34" i="7"/>
  <c r="BN33" i="7"/>
  <c r="BN32" i="7"/>
  <c r="BN31" i="7"/>
  <c r="BN30" i="7"/>
  <c r="BN29" i="7"/>
  <c r="BN28" i="7"/>
  <c r="BN27" i="7"/>
  <c r="BN26" i="7"/>
  <c r="BN25" i="7"/>
  <c r="BN24" i="7"/>
  <c r="BN23" i="7"/>
  <c r="BN22" i="7"/>
  <c r="BN21" i="7"/>
  <c r="BN20" i="7"/>
  <c r="BN19" i="7"/>
  <c r="BN18" i="7"/>
  <c r="BN17" i="7"/>
  <c r="BN16" i="7"/>
  <c r="BN15" i="7"/>
  <c r="BN14" i="7"/>
  <c r="BN13" i="7"/>
  <c r="BN12" i="7"/>
  <c r="BO11" i="7"/>
  <c r="CD12" i="7" s="1"/>
  <c r="AU12" i="7" s="1"/>
  <c r="BO142" i="7" l="1"/>
  <c r="BO141" i="7"/>
  <c r="BO140" i="7"/>
  <c r="BO139" i="7"/>
  <c r="BO138" i="7"/>
  <c r="BO137" i="7"/>
  <c r="BO136" i="7"/>
  <c r="BO135" i="7"/>
  <c r="BO134" i="7"/>
  <c r="BO133" i="7"/>
  <c r="BO132" i="7"/>
  <c r="BO131" i="7"/>
  <c r="BO130" i="7"/>
  <c r="BO129" i="7"/>
  <c r="BO128" i="7"/>
  <c r="BO127" i="7"/>
  <c r="BO126" i="7"/>
  <c r="BO125" i="7"/>
  <c r="BO124" i="7"/>
  <c r="BO123" i="7"/>
  <c r="BO122" i="7"/>
  <c r="BO121" i="7"/>
  <c r="BO120" i="7"/>
  <c r="BO119" i="7"/>
  <c r="BO118" i="7"/>
  <c r="BO117" i="7"/>
  <c r="BO116" i="7"/>
  <c r="BO115" i="7"/>
  <c r="BO114" i="7"/>
  <c r="BO113" i="7"/>
  <c r="BO112" i="7"/>
  <c r="BO111" i="7"/>
  <c r="BO110" i="7"/>
  <c r="BO109" i="7"/>
  <c r="BO108" i="7"/>
  <c r="BO107" i="7"/>
  <c r="BO106" i="7"/>
  <c r="BO105" i="7"/>
  <c r="BO104" i="7"/>
  <c r="BO103" i="7"/>
  <c r="BO102" i="7"/>
  <c r="BO101" i="7"/>
  <c r="BO100" i="7"/>
  <c r="BO99" i="7"/>
  <c r="BO98" i="7"/>
  <c r="BO97" i="7"/>
  <c r="BO96" i="7"/>
  <c r="BO95" i="7"/>
  <c r="BO94" i="7"/>
  <c r="BO93" i="7"/>
  <c r="BO92" i="7"/>
  <c r="BO91" i="7"/>
  <c r="BO90" i="7"/>
  <c r="BO89" i="7"/>
  <c r="BO88" i="7"/>
  <c r="BO87" i="7"/>
  <c r="BO86" i="7"/>
  <c r="BO85" i="7"/>
  <c r="BO84" i="7"/>
  <c r="BO83" i="7"/>
  <c r="BO82" i="7"/>
  <c r="BO81" i="7"/>
  <c r="BO80" i="7"/>
  <c r="BO79" i="7"/>
  <c r="BO78" i="7"/>
  <c r="BO77" i="7"/>
  <c r="BO76" i="7"/>
  <c r="BO75" i="7"/>
  <c r="BO74" i="7"/>
  <c r="BO73" i="7"/>
  <c r="BO72" i="7"/>
  <c r="BO71" i="7"/>
  <c r="BO70" i="7"/>
  <c r="BO69" i="7"/>
  <c r="BO68" i="7"/>
  <c r="BO67" i="7"/>
  <c r="BO66" i="7"/>
  <c r="BO65" i="7"/>
  <c r="BO64" i="7"/>
  <c r="BO63" i="7"/>
  <c r="BO62" i="7"/>
  <c r="BO61" i="7"/>
  <c r="BO60" i="7"/>
  <c r="BO59" i="7"/>
  <c r="BO58" i="7"/>
  <c r="BO57" i="7"/>
  <c r="BO56" i="7"/>
  <c r="BO55" i="7"/>
  <c r="BO54" i="7"/>
  <c r="BO53" i="7"/>
  <c r="BO52" i="7"/>
  <c r="BO51" i="7"/>
  <c r="BO50" i="7"/>
  <c r="BO49" i="7"/>
  <c r="BO48" i="7"/>
  <c r="BO47" i="7"/>
  <c r="BO46" i="7"/>
  <c r="BO45" i="7"/>
  <c r="BO44" i="7"/>
  <c r="BO43" i="7"/>
  <c r="BO42" i="7"/>
  <c r="BO41" i="7"/>
  <c r="BO40" i="7"/>
  <c r="BO39" i="7"/>
  <c r="BO38" i="7"/>
  <c r="BO37" i="7"/>
  <c r="BO36" i="7"/>
  <c r="BO35" i="7"/>
  <c r="BO34" i="7"/>
  <c r="BO33" i="7"/>
  <c r="BO32" i="7"/>
  <c r="BO31" i="7"/>
  <c r="BO30" i="7"/>
  <c r="BO29" i="7"/>
  <c r="BO28" i="7"/>
  <c r="BO27" i="7"/>
  <c r="BO26" i="7"/>
  <c r="BO25" i="7"/>
  <c r="BO24" i="7"/>
  <c r="BO23" i="7"/>
  <c r="BO22" i="7"/>
  <c r="BO12" i="7"/>
  <c r="BO21" i="7"/>
  <c r="BO20" i="7"/>
  <c r="BO19" i="7"/>
  <c r="BO18" i="7"/>
  <c r="BO17" i="7"/>
  <c r="BO16" i="7"/>
  <c r="BO15" i="7"/>
  <c r="BO14" i="7"/>
  <c r="BO13" i="7"/>
  <c r="BP11" i="7"/>
  <c r="CE12" i="7" s="1"/>
  <c r="AV12" i="7" s="1"/>
  <c r="BP142" i="7" l="1"/>
  <c r="BP141" i="7"/>
  <c r="BP140" i="7"/>
  <c r="BP139" i="7"/>
  <c r="BP138" i="7"/>
  <c r="BP137" i="7"/>
  <c r="BP136" i="7"/>
  <c r="BP135" i="7"/>
  <c r="BP134" i="7"/>
  <c r="BP133" i="7"/>
  <c r="BP132" i="7"/>
  <c r="BP131" i="7"/>
  <c r="BP130" i="7"/>
  <c r="BP129" i="7"/>
  <c r="BP128" i="7"/>
  <c r="BP127" i="7"/>
  <c r="BP126" i="7"/>
  <c r="BP125" i="7"/>
  <c r="BP124" i="7"/>
  <c r="BP123" i="7"/>
  <c r="BP122" i="7"/>
  <c r="BP121" i="7"/>
  <c r="BP120" i="7"/>
  <c r="BP119" i="7"/>
  <c r="BP118" i="7"/>
  <c r="BP117" i="7"/>
  <c r="BP116" i="7"/>
  <c r="BP115" i="7"/>
  <c r="BP114" i="7"/>
  <c r="BP113" i="7"/>
  <c r="BP112" i="7"/>
  <c r="BP111" i="7"/>
  <c r="BP110" i="7"/>
  <c r="BP109" i="7"/>
  <c r="BP108" i="7"/>
  <c r="BP107" i="7"/>
  <c r="BP106" i="7"/>
  <c r="BP105" i="7"/>
  <c r="BP104" i="7"/>
  <c r="BP103" i="7"/>
  <c r="BP102" i="7"/>
  <c r="BP101" i="7"/>
  <c r="BP100" i="7"/>
  <c r="BP99" i="7"/>
  <c r="BP98" i="7"/>
  <c r="BP97" i="7"/>
  <c r="BP96" i="7"/>
  <c r="BP95" i="7"/>
  <c r="BP94" i="7"/>
  <c r="BP93" i="7"/>
  <c r="BP92" i="7"/>
  <c r="BP91" i="7"/>
  <c r="BP90" i="7"/>
  <c r="BP89" i="7"/>
  <c r="BP88" i="7"/>
  <c r="BP87" i="7"/>
  <c r="BP86" i="7"/>
  <c r="BP85" i="7"/>
  <c r="BP84" i="7"/>
  <c r="BP83" i="7"/>
  <c r="BP82" i="7"/>
  <c r="BP81" i="7"/>
  <c r="BP80" i="7"/>
  <c r="BP79" i="7"/>
  <c r="BP78" i="7"/>
  <c r="BP77" i="7"/>
  <c r="BP76" i="7"/>
  <c r="BP75" i="7"/>
  <c r="BP74" i="7"/>
  <c r="BP73" i="7"/>
  <c r="BP72" i="7"/>
  <c r="BP71" i="7"/>
  <c r="BP70" i="7"/>
  <c r="BP69" i="7"/>
  <c r="BP68" i="7"/>
  <c r="BP67" i="7"/>
  <c r="BP66" i="7"/>
  <c r="BP65" i="7"/>
  <c r="BP64" i="7"/>
  <c r="BP63" i="7"/>
  <c r="BP62" i="7"/>
  <c r="BP61" i="7"/>
  <c r="BP60" i="7"/>
  <c r="BP59" i="7"/>
  <c r="BP58" i="7"/>
  <c r="BP57" i="7"/>
  <c r="BP56" i="7"/>
  <c r="BP55" i="7"/>
  <c r="BP54" i="7"/>
  <c r="BP53" i="7"/>
  <c r="BP52" i="7"/>
  <c r="BP51" i="7"/>
  <c r="BP50" i="7"/>
  <c r="BP49" i="7"/>
  <c r="BP48" i="7"/>
  <c r="BP47" i="7"/>
  <c r="BP46" i="7"/>
  <c r="BP45" i="7"/>
  <c r="BP44" i="7"/>
  <c r="BP43" i="7"/>
  <c r="BP42" i="7"/>
  <c r="BP41" i="7"/>
  <c r="BP40" i="7"/>
  <c r="BP39" i="7"/>
  <c r="BP38" i="7"/>
  <c r="BP37" i="7"/>
  <c r="BP36" i="7"/>
  <c r="BP35" i="7"/>
  <c r="BP34" i="7"/>
  <c r="BP33" i="7"/>
  <c r="BP32" i="7"/>
  <c r="BP31" i="7"/>
  <c r="BP30" i="7"/>
  <c r="BP29" i="7"/>
  <c r="BP28" i="7"/>
  <c r="BP27" i="7"/>
  <c r="BP26" i="7"/>
  <c r="BP25" i="7"/>
  <c r="BP24" i="7"/>
  <c r="BP23" i="7"/>
  <c r="BP22" i="7"/>
  <c r="BP21" i="7"/>
  <c r="BP12" i="7"/>
  <c r="BP20" i="7"/>
  <c r="BP19" i="7"/>
  <c r="BP18" i="7"/>
  <c r="BP17" i="7"/>
  <c r="BP16" i="7"/>
  <c r="BP15" i="7"/>
  <c r="BP14" i="7"/>
  <c r="BP13" i="7"/>
  <c r="BQ11" i="7"/>
  <c r="CF12" i="7" s="1"/>
  <c r="AW12" i="7" s="1"/>
  <c r="BQ142" i="7" l="1"/>
  <c r="BQ141" i="7"/>
  <c r="BQ140" i="7"/>
  <c r="BQ139" i="7"/>
  <c r="BQ138" i="7"/>
  <c r="BQ137" i="7"/>
  <c r="BQ136" i="7"/>
  <c r="BQ135" i="7"/>
  <c r="BQ134" i="7"/>
  <c r="BQ133" i="7"/>
  <c r="BQ132" i="7"/>
  <c r="BQ131" i="7"/>
  <c r="BQ130" i="7"/>
  <c r="BQ129" i="7"/>
  <c r="BQ128" i="7"/>
  <c r="BQ127" i="7"/>
  <c r="BQ126" i="7"/>
  <c r="BQ125" i="7"/>
  <c r="BQ124" i="7"/>
  <c r="BQ123" i="7"/>
  <c r="BQ122" i="7"/>
  <c r="BQ121" i="7"/>
  <c r="BQ120" i="7"/>
  <c r="BQ119" i="7"/>
  <c r="BQ118" i="7"/>
  <c r="BQ117" i="7"/>
  <c r="BQ116" i="7"/>
  <c r="BQ115" i="7"/>
  <c r="BQ114" i="7"/>
  <c r="BQ113" i="7"/>
  <c r="BQ112" i="7"/>
  <c r="BQ111" i="7"/>
  <c r="BQ110" i="7"/>
  <c r="BQ109" i="7"/>
  <c r="BQ108" i="7"/>
  <c r="BQ107" i="7"/>
  <c r="BQ106" i="7"/>
  <c r="BQ105" i="7"/>
  <c r="BQ104" i="7"/>
  <c r="BQ103" i="7"/>
  <c r="BQ102" i="7"/>
  <c r="BQ101" i="7"/>
  <c r="BQ100" i="7"/>
  <c r="BQ99" i="7"/>
  <c r="BQ98" i="7"/>
  <c r="BQ97" i="7"/>
  <c r="BQ96" i="7"/>
  <c r="BQ95" i="7"/>
  <c r="BQ94" i="7"/>
  <c r="BQ93" i="7"/>
  <c r="BQ92" i="7"/>
  <c r="BQ91" i="7"/>
  <c r="BQ90" i="7"/>
  <c r="BQ89" i="7"/>
  <c r="BQ88" i="7"/>
  <c r="BQ87" i="7"/>
  <c r="BQ86" i="7"/>
  <c r="BQ85" i="7"/>
  <c r="BQ84" i="7"/>
  <c r="BQ83" i="7"/>
  <c r="BQ82" i="7"/>
  <c r="BQ81" i="7"/>
  <c r="BQ80" i="7"/>
  <c r="BQ79" i="7"/>
  <c r="BQ78" i="7"/>
  <c r="BQ77" i="7"/>
  <c r="BQ76" i="7"/>
  <c r="BQ75" i="7"/>
  <c r="BQ74" i="7"/>
  <c r="BQ73" i="7"/>
  <c r="BQ72" i="7"/>
  <c r="BQ71" i="7"/>
  <c r="BQ70" i="7"/>
  <c r="BQ69" i="7"/>
  <c r="BQ68" i="7"/>
  <c r="BQ67" i="7"/>
  <c r="BQ66" i="7"/>
  <c r="BQ65" i="7"/>
  <c r="BQ64" i="7"/>
  <c r="BQ63" i="7"/>
  <c r="BQ62" i="7"/>
  <c r="BQ61" i="7"/>
  <c r="BQ60" i="7"/>
  <c r="BQ59" i="7"/>
  <c r="BQ58" i="7"/>
  <c r="BQ57" i="7"/>
  <c r="BQ56" i="7"/>
  <c r="BQ55" i="7"/>
  <c r="BQ54" i="7"/>
  <c r="BQ53" i="7"/>
  <c r="BQ52" i="7"/>
  <c r="BQ51" i="7"/>
  <c r="BQ50" i="7"/>
  <c r="BQ49" i="7"/>
  <c r="BQ48" i="7"/>
  <c r="BQ47" i="7"/>
  <c r="BQ46" i="7"/>
  <c r="BQ45" i="7"/>
  <c r="BQ44" i="7"/>
  <c r="BQ43" i="7"/>
  <c r="BQ42" i="7"/>
  <c r="BQ41" i="7"/>
  <c r="BQ40" i="7"/>
  <c r="BQ39" i="7"/>
  <c r="BQ38" i="7"/>
  <c r="BQ37" i="7"/>
  <c r="BQ36" i="7"/>
  <c r="BQ35" i="7"/>
  <c r="BQ34" i="7"/>
  <c r="BQ33" i="7"/>
  <c r="BQ32" i="7"/>
  <c r="BQ31" i="7"/>
  <c r="BQ30" i="7"/>
  <c r="BQ29" i="7"/>
  <c r="BQ28" i="7"/>
  <c r="BQ27" i="7"/>
  <c r="BQ26" i="7"/>
  <c r="BQ25" i="7"/>
  <c r="BQ24" i="7"/>
  <c r="BQ23" i="7"/>
  <c r="BQ22" i="7"/>
  <c r="BQ21" i="7"/>
  <c r="BQ20" i="7"/>
  <c r="BQ19" i="7"/>
  <c r="BQ18" i="7"/>
  <c r="BQ17" i="7"/>
  <c r="BQ16" i="7"/>
  <c r="BQ15" i="7"/>
  <c r="BQ14" i="7"/>
  <c r="BQ13" i="7"/>
  <c r="BQ12" i="7"/>
  <c r="BR11" i="7"/>
  <c r="CG12" i="7" s="1"/>
  <c r="AJ3" i="7" s="1"/>
  <c r="AJ4" i="7" s="1"/>
  <c r="BS2" i="7" l="1" a="1"/>
  <c r="BS2" i="7" s="1"/>
  <c r="AG3" i="7"/>
  <c r="AG4" i="7" s="1"/>
  <c r="AK3" i="7"/>
  <c r="AK4" i="7" s="1"/>
  <c r="AF3" i="7"/>
  <c r="AF4" i="7" s="1"/>
  <c r="AH3" i="7"/>
  <c r="AH4" i="7" s="1"/>
  <c r="AI3" i="7"/>
  <c r="AI4" i="7" s="1"/>
  <c r="AX12" i="7"/>
  <c r="AL3" i="7"/>
  <c r="AL4" i="7" s="1"/>
  <c r="AM3" i="7"/>
  <c r="AM4" i="7" s="1"/>
  <c r="BR142" i="7"/>
  <c r="BR141" i="7"/>
  <c r="BR140" i="7"/>
  <c r="BR139" i="7"/>
  <c r="BR138" i="7"/>
  <c r="BR137" i="7"/>
  <c r="BR136" i="7"/>
  <c r="BR135" i="7"/>
  <c r="BR134" i="7"/>
  <c r="BR133" i="7"/>
  <c r="BR132" i="7"/>
  <c r="BR131" i="7"/>
  <c r="BR130" i="7"/>
  <c r="BR129" i="7"/>
  <c r="BR128" i="7"/>
  <c r="BR127" i="7"/>
  <c r="BR126" i="7"/>
  <c r="BR125" i="7"/>
  <c r="BR124" i="7"/>
  <c r="BR123" i="7"/>
  <c r="BR122" i="7"/>
  <c r="BR121" i="7"/>
  <c r="BR120" i="7"/>
  <c r="BR119" i="7"/>
  <c r="BR118" i="7"/>
  <c r="BR117" i="7"/>
  <c r="BR116" i="7"/>
  <c r="BR115" i="7"/>
  <c r="BR114" i="7"/>
  <c r="BR113" i="7"/>
  <c r="BR112" i="7"/>
  <c r="BR111" i="7"/>
  <c r="BR110" i="7"/>
  <c r="BR109" i="7"/>
  <c r="BR108" i="7"/>
  <c r="BR107" i="7"/>
  <c r="BR106" i="7"/>
  <c r="BR105" i="7"/>
  <c r="BR104" i="7"/>
  <c r="BR103" i="7"/>
  <c r="BR102" i="7"/>
  <c r="BR101" i="7"/>
  <c r="BR100" i="7"/>
  <c r="BR99" i="7"/>
  <c r="BR98" i="7"/>
  <c r="BR97" i="7"/>
  <c r="BR96" i="7"/>
  <c r="BR95" i="7"/>
  <c r="BR94" i="7"/>
  <c r="BR93" i="7"/>
  <c r="BR92" i="7"/>
  <c r="BR91" i="7"/>
  <c r="BR90" i="7"/>
  <c r="BR89" i="7"/>
  <c r="BR88" i="7"/>
  <c r="BR87" i="7"/>
  <c r="BR86" i="7"/>
  <c r="BR85" i="7"/>
  <c r="BR84" i="7"/>
  <c r="BR83" i="7"/>
  <c r="BR82" i="7"/>
  <c r="BR81" i="7"/>
  <c r="BR80" i="7"/>
  <c r="BR79" i="7"/>
  <c r="BR78" i="7"/>
  <c r="BR77" i="7"/>
  <c r="BR76" i="7"/>
  <c r="BR75" i="7"/>
  <c r="BR74" i="7"/>
  <c r="BR73" i="7"/>
  <c r="BR72" i="7"/>
  <c r="BR71" i="7"/>
  <c r="BR70" i="7"/>
  <c r="BR69" i="7"/>
  <c r="BR68" i="7"/>
  <c r="BR67" i="7"/>
  <c r="BR66" i="7"/>
  <c r="BR65" i="7"/>
  <c r="BR64" i="7"/>
  <c r="BR63" i="7"/>
  <c r="BR62" i="7"/>
  <c r="BR61" i="7"/>
  <c r="BR60" i="7"/>
  <c r="BR59" i="7"/>
  <c r="BR58" i="7"/>
  <c r="BR57" i="7"/>
  <c r="BR56" i="7"/>
  <c r="BR55" i="7"/>
  <c r="BR54" i="7"/>
  <c r="BR53" i="7"/>
  <c r="BR52" i="7"/>
  <c r="BR51" i="7"/>
  <c r="BR50" i="7"/>
  <c r="BR49" i="7"/>
  <c r="BR48" i="7"/>
  <c r="BR47" i="7"/>
  <c r="BR46" i="7"/>
  <c r="BR45" i="7"/>
  <c r="BR44" i="7"/>
  <c r="BR43" i="7"/>
  <c r="BR42" i="7"/>
  <c r="BR41" i="7"/>
  <c r="BR40" i="7"/>
  <c r="BR39" i="7"/>
  <c r="BR38" i="7"/>
  <c r="BR37" i="7"/>
  <c r="BR36" i="7"/>
  <c r="BR35" i="7"/>
  <c r="BR34" i="7"/>
  <c r="BR33" i="7"/>
  <c r="BR32" i="7"/>
  <c r="BR31" i="7"/>
  <c r="BR30" i="7"/>
  <c r="BR29" i="7"/>
  <c r="BR28" i="7"/>
  <c r="BR27" i="7"/>
  <c r="BR26" i="7"/>
  <c r="BR25" i="7"/>
  <c r="BR24" i="7"/>
  <c r="BR23" i="7"/>
  <c r="BR22" i="7"/>
  <c r="BR21" i="7"/>
  <c r="BR20" i="7"/>
  <c r="BR19" i="7"/>
  <c r="BR18" i="7"/>
  <c r="BR17" i="7"/>
  <c r="BR16" i="7"/>
  <c r="BR15" i="7"/>
  <c r="BR14" i="7"/>
  <c r="BR13" i="7"/>
  <c r="BR12" i="7"/>
  <c r="U4" i="7"/>
  <c r="CB4" i="7" l="1"/>
  <c r="BW5" i="7"/>
  <c r="BW6" i="7"/>
  <c r="BV5" i="7"/>
  <c r="CA5" i="7"/>
  <c r="CA6" i="7"/>
  <c r="BZ5" i="7"/>
  <c r="BU6" i="7"/>
  <c r="BY5" i="7"/>
  <c r="BX4" i="7"/>
  <c r="BZ2" i="7"/>
  <c r="CB6" i="7"/>
  <c r="BV2" i="7"/>
  <c r="BT3" i="7"/>
  <c r="BX3" i="7"/>
  <c r="CB3" i="7"/>
  <c r="BV4" i="7"/>
  <c r="BX5" i="7"/>
  <c r="BT5" i="7"/>
  <c r="BX6" i="7"/>
  <c r="BT6" i="7"/>
  <c r="BY6" i="7"/>
  <c r="BS5" i="7"/>
  <c r="CA2" i="7"/>
  <c r="CB5" i="7"/>
  <c r="BU2" i="7"/>
  <c r="BU3" i="7"/>
  <c r="BT2" i="7"/>
  <c r="BY2" i="7"/>
  <c r="BY3" i="7"/>
  <c r="BX2" i="7"/>
  <c r="BS3" i="7"/>
  <c r="BW2" i="7"/>
  <c r="BZ4" i="7"/>
  <c r="BZ6" i="7"/>
  <c r="BV6" i="7"/>
  <c r="BS6" i="7"/>
  <c r="BW4" i="7"/>
  <c r="BV3" i="7"/>
  <c r="CA3" i="7"/>
  <c r="CA4" i="7"/>
  <c r="BZ3" i="7"/>
  <c r="BU4" i="7"/>
  <c r="BU5" i="7"/>
  <c r="BT4" i="7"/>
  <c r="BY4" i="7"/>
  <c r="BS4" i="7"/>
  <c r="CB2" i="7"/>
  <c r="BW3" i="7"/>
  <c r="BZ13" i="7" a="1"/>
  <c r="CB13" i="7" l="1"/>
  <c r="CG17" i="7"/>
  <c r="CC17" i="7"/>
  <c r="CF13" i="7"/>
  <c r="CG16" i="7"/>
  <c r="CE16" i="7"/>
  <c r="CF17" i="7"/>
  <c r="CC15" i="7"/>
  <c r="CA15" i="7"/>
  <c r="AQ10" i="7" s="1"/>
  <c r="BZ14" i="7"/>
  <c r="AQ14" i="7" s="1"/>
  <c r="CC13" i="7"/>
  <c r="CF15" i="7"/>
  <c r="CA16" i="7"/>
  <c r="AT9" i="7" s="1"/>
  <c r="CD20" i="7" s="1"/>
  <c r="CH14" i="7"/>
  <c r="BZ16" i="7"/>
  <c r="CA13" i="7"/>
  <c r="CF16" i="7"/>
  <c r="CE17" i="7"/>
  <c r="CD14" i="7"/>
  <c r="CB14" i="7"/>
  <c r="AS14" i="7" s="1"/>
  <c r="CG15" i="7"/>
  <c r="CD15" i="7"/>
  <c r="CI15" i="7"/>
  <c r="CB16" i="7"/>
  <c r="CI13" i="7"/>
  <c r="CC16" i="7"/>
  <c r="CD16" i="7"/>
  <c r="CD13" i="7"/>
  <c r="CA14" i="7"/>
  <c r="AR14" i="7" s="1"/>
  <c r="CG13" i="7"/>
  <c r="BZ13" i="7"/>
  <c r="CB17" i="7"/>
  <c r="CH13" i="7"/>
  <c r="CF14" i="7"/>
  <c r="CE14" i="7"/>
  <c r="CI16" i="7"/>
  <c r="CH16" i="7"/>
  <c r="CE13" i="7"/>
  <c r="BZ17" i="7"/>
  <c r="CB15" i="7"/>
  <c r="CH17" i="7"/>
  <c r="CA17" i="7"/>
  <c r="CH15" i="7"/>
  <c r="CI17" i="7"/>
  <c r="CI14" i="7"/>
  <c r="BZ15" i="7"/>
  <c r="AQ7" i="7" s="1"/>
  <c r="CC14" i="7"/>
  <c r="CE15" i="7"/>
  <c r="CG14" i="7"/>
  <c r="CD17" i="7"/>
  <c r="AC9" i="7" l="1"/>
  <c r="AB9" i="7" s="1"/>
  <c r="AI5" i="7"/>
  <c r="AJ5" i="7"/>
  <c r="AG5" i="7"/>
  <c r="AL5" i="7"/>
  <c r="AH5" i="7"/>
  <c r="AF5" i="7"/>
  <c r="AK5" i="7"/>
  <c r="AM5" i="7"/>
  <c r="AQ13" i="7"/>
  <c r="AQ15" i="7" s="1"/>
  <c r="AC13" i="7"/>
  <c r="AC16" i="7"/>
  <c r="AC15" i="7"/>
  <c r="AC12" i="7"/>
  <c r="AC11" i="7"/>
  <c r="AC10" i="7"/>
  <c r="AC14" i="7"/>
  <c r="AB14" i="7" s="1"/>
  <c r="AT14" i="7"/>
  <c r="AU14" i="7"/>
  <c r="AV14" i="7"/>
  <c r="AV15" i="7" s="1"/>
  <c r="AX14" i="7"/>
  <c r="AX15" i="7" s="1"/>
  <c r="AW14" i="7"/>
  <c r="AW15" i="7" s="1"/>
  <c r="CH10" i="7"/>
  <c r="BU140" i="7"/>
  <c r="BU124" i="7"/>
  <c r="BU108" i="7"/>
  <c r="BU92" i="7"/>
  <c r="BU76" i="7"/>
  <c r="BU135" i="7"/>
  <c r="BU119" i="7"/>
  <c r="BU103" i="7"/>
  <c r="BU87" i="7"/>
  <c r="BU71" i="7"/>
  <c r="BU134" i="7"/>
  <c r="BU118" i="7"/>
  <c r="BU102" i="7"/>
  <c r="BU86" i="7"/>
  <c r="BU70" i="7"/>
  <c r="BU129" i="7"/>
  <c r="BU113" i="7"/>
  <c r="BU97" i="7"/>
  <c r="BU81" i="7"/>
  <c r="BU66" i="7"/>
  <c r="BU50" i="7"/>
  <c r="BU34" i="7"/>
  <c r="BU18" i="7"/>
  <c r="BU57" i="7"/>
  <c r="BU41" i="7"/>
  <c r="BU25" i="7"/>
  <c r="BU64" i="7"/>
  <c r="BU48" i="7"/>
  <c r="BU32" i="7"/>
  <c r="BU16" i="7"/>
  <c r="BU55" i="7"/>
  <c r="BU39" i="7"/>
  <c r="BU23" i="7"/>
  <c r="BU136" i="7"/>
  <c r="BU120" i="7"/>
  <c r="BU104" i="7"/>
  <c r="BU88" i="7"/>
  <c r="BU72" i="7"/>
  <c r="BU131" i="7"/>
  <c r="BU115" i="7"/>
  <c r="BU99" i="7"/>
  <c r="BU83" i="7"/>
  <c r="BU67" i="7"/>
  <c r="BU130" i="7"/>
  <c r="BU114" i="7"/>
  <c r="BU98" i="7"/>
  <c r="BU82" i="7"/>
  <c r="BU141" i="7"/>
  <c r="BU125" i="7"/>
  <c r="BU109" i="7"/>
  <c r="BU93" i="7"/>
  <c r="BU77" i="7"/>
  <c r="BU62" i="7"/>
  <c r="BU46" i="7"/>
  <c r="BU30" i="7"/>
  <c r="BU14" i="7"/>
  <c r="BU53" i="7"/>
  <c r="BU37" i="7"/>
  <c r="BU21" i="7"/>
  <c r="BU60" i="7"/>
  <c r="BU44" i="7"/>
  <c r="BU28" i="7"/>
  <c r="BU12" i="7"/>
  <c r="BU51" i="7"/>
  <c r="BU35" i="7"/>
  <c r="BU19" i="7"/>
  <c r="BU132" i="7"/>
  <c r="BU116" i="7"/>
  <c r="BU100" i="7"/>
  <c r="BU84" i="7"/>
  <c r="BU68" i="7"/>
  <c r="BU127" i="7"/>
  <c r="BU111" i="7"/>
  <c r="BU95" i="7"/>
  <c r="BU79" i="7"/>
  <c r="BU142" i="7"/>
  <c r="BU126" i="7"/>
  <c r="BU110" i="7"/>
  <c r="BU94" i="7"/>
  <c r="BU78" i="7"/>
  <c r="BU137" i="7"/>
  <c r="BU121" i="7"/>
  <c r="BU105" i="7"/>
  <c r="BU89" i="7"/>
  <c r="BU73" i="7"/>
  <c r="BU58" i="7"/>
  <c r="BU42" i="7"/>
  <c r="BU26" i="7"/>
  <c r="BU65" i="7"/>
  <c r="BU49" i="7"/>
  <c r="BU33" i="7"/>
  <c r="BU17" i="7"/>
  <c r="BU56" i="7"/>
  <c r="BU40" i="7"/>
  <c r="BU24" i="7"/>
  <c r="BU63" i="7"/>
  <c r="BU47" i="7"/>
  <c r="BU31" i="7"/>
  <c r="BU15" i="7"/>
  <c r="BU128" i="7"/>
  <c r="BU112" i="7"/>
  <c r="BU96" i="7"/>
  <c r="BU80" i="7"/>
  <c r="BU139" i="7"/>
  <c r="BU123" i="7"/>
  <c r="BU107" i="7"/>
  <c r="BU91" i="7"/>
  <c r="BU75" i="7"/>
  <c r="BU138" i="7"/>
  <c r="BU122" i="7"/>
  <c r="BU106" i="7"/>
  <c r="BU90" i="7"/>
  <c r="BU74" i="7"/>
  <c r="BU133" i="7"/>
  <c r="BU117" i="7"/>
  <c r="BU101" i="7"/>
  <c r="BU85" i="7"/>
  <c r="BU69" i="7"/>
  <c r="BU54" i="7"/>
  <c r="BU38" i="7"/>
  <c r="BU22" i="7"/>
  <c r="BU61" i="7"/>
  <c r="BU45" i="7"/>
  <c r="BU29" i="7"/>
  <c r="BU13" i="7"/>
  <c r="BU52" i="7"/>
  <c r="BU36" i="7"/>
  <c r="BU20" i="7"/>
  <c r="BU59" i="7"/>
  <c r="BU43" i="7"/>
  <c r="BU27" i="7"/>
  <c r="BZ20" i="7"/>
  <c r="AT7" i="7" s="1"/>
  <c r="BZ18" i="7"/>
  <c r="CE10" i="7"/>
  <c r="AT13" i="7"/>
  <c r="AT15" i="7" s="1"/>
  <c r="CC18" i="7"/>
  <c r="CB10" i="7"/>
  <c r="CF18" i="7"/>
  <c r="AW13" i="7"/>
  <c r="AX13" i="7"/>
  <c r="AV13" i="7"/>
  <c r="AV16" i="7" s="1"/>
  <c r="CC10" i="7"/>
  <c r="CE18" i="7"/>
  <c r="CA10" i="7"/>
  <c r="CG18" i="7"/>
  <c r="CD10" i="7"/>
  <c r="AU13" i="7"/>
  <c r="CD18" i="7"/>
  <c r="AR13" i="7"/>
  <c r="AR15" i="7" s="1"/>
  <c r="CG10" i="7"/>
  <c r="CA18" i="7"/>
  <c r="BZ10" i="7"/>
  <c r="CP307" i="7"/>
  <c r="BZ307" i="7"/>
  <c r="CE306" i="7"/>
  <c r="CJ305" i="7"/>
  <c r="CO304" i="7"/>
  <c r="BY304" i="7"/>
  <c r="CD303" i="7"/>
  <c r="CI302" i="7"/>
  <c r="CN301" i="7"/>
  <c r="CS300" i="7"/>
  <c r="CC300" i="7"/>
  <c r="CH299" i="7"/>
  <c r="CM298" i="7"/>
  <c r="CR297" i="7"/>
  <c r="CB297" i="7"/>
  <c r="CG296" i="7"/>
  <c r="CL295" i="7"/>
  <c r="CQ294" i="7"/>
  <c r="CA294" i="7"/>
  <c r="CF293" i="7"/>
  <c r="CK292" i="7"/>
  <c r="CP291" i="7"/>
  <c r="CC307" i="7"/>
  <c r="CC306" i="7"/>
  <c r="CC305" i="7"/>
  <c r="CB304" i="7"/>
  <c r="CB303" i="7"/>
  <c r="CB302" i="7"/>
  <c r="CA301" i="7"/>
  <c r="CA300" i="7"/>
  <c r="CA299" i="7"/>
  <c r="BZ298" i="7"/>
  <c r="BZ297" i="7"/>
  <c r="BZ296" i="7"/>
  <c r="BY295" i="7"/>
  <c r="BY294" i="7"/>
  <c r="BY293" i="7"/>
  <c r="CS291" i="7"/>
  <c r="CB291" i="7"/>
  <c r="CG290" i="7"/>
  <c r="CL289" i="7"/>
  <c r="CQ288" i="7"/>
  <c r="CA288" i="7"/>
  <c r="CG307" i="7"/>
  <c r="CG306" i="7"/>
  <c r="CG305" i="7"/>
  <c r="CF304" i="7"/>
  <c r="CF303" i="7"/>
  <c r="CF302" i="7"/>
  <c r="CE301" i="7"/>
  <c r="CE300" i="7"/>
  <c r="CE299" i="7"/>
  <c r="CD298" i="7"/>
  <c r="CD297" i="7"/>
  <c r="CD296" i="7"/>
  <c r="CC295" i="7"/>
  <c r="CC294" i="7"/>
  <c r="CC293" i="7"/>
  <c r="CB292" i="7"/>
  <c r="CE291" i="7"/>
  <c r="CJ290" i="7"/>
  <c r="CO289" i="7"/>
  <c r="CF306" i="7"/>
  <c r="CE304" i="7"/>
  <c r="CD302" i="7"/>
  <c r="CD300" i="7"/>
  <c r="CC298" i="7"/>
  <c r="CB296" i="7"/>
  <c r="CB294" i="7"/>
  <c r="CA292" i="7"/>
  <c r="CI290" i="7"/>
  <c r="CC289" i="7"/>
  <c r="CC288" i="7"/>
  <c r="CF287" i="7"/>
  <c r="CK286" i="7"/>
  <c r="CP285" i="7"/>
  <c r="BZ285" i="7"/>
  <c r="CE284" i="7"/>
  <c r="CJ283" i="7"/>
  <c r="CO282" i="7"/>
  <c r="BY282" i="7"/>
  <c r="CD281" i="7"/>
  <c r="CE307" i="7"/>
  <c r="CD305" i="7"/>
  <c r="CC303" i="7"/>
  <c r="CC301" i="7"/>
  <c r="CB299" i="7"/>
  <c r="CA297" i="7"/>
  <c r="CA295" i="7"/>
  <c r="BZ293" i="7"/>
  <c r="CC291" i="7"/>
  <c r="CM289" i="7"/>
  <c r="CL288" i="7"/>
  <c r="CM287" i="7"/>
  <c r="CR286" i="7"/>
  <c r="CB286" i="7"/>
  <c r="CG285" i="7"/>
  <c r="CL284" i="7"/>
  <c r="CQ283" i="7"/>
  <c r="CA283" i="7"/>
  <c r="CF282" i="7"/>
  <c r="CK281" i="7"/>
  <c r="CP280" i="7"/>
  <c r="CK307" i="7"/>
  <c r="CJ303" i="7"/>
  <c r="CI299" i="7"/>
  <c r="CG295" i="7"/>
  <c r="CH291" i="7"/>
  <c r="CP288" i="7"/>
  <c r="BZ287" i="7"/>
  <c r="CJ285" i="7"/>
  <c r="BY284" i="7"/>
  <c r="CI282" i="7"/>
  <c r="CS280" i="7"/>
  <c r="CS279" i="7"/>
  <c r="CC279" i="7"/>
  <c r="CH278" i="7"/>
  <c r="CM277" i="7"/>
  <c r="CR276" i="7"/>
  <c r="CB276" i="7"/>
  <c r="CG275" i="7"/>
  <c r="CL274" i="7"/>
  <c r="CQ273" i="7"/>
  <c r="CA273" i="7"/>
  <c r="CF272" i="7"/>
  <c r="CJ306" i="7"/>
  <c r="CH302" i="7"/>
  <c r="CG298" i="7"/>
  <c r="CF294" i="7"/>
  <c r="CL290" i="7"/>
  <c r="CD288" i="7"/>
  <c r="CL286" i="7"/>
  <c r="CA285" i="7"/>
  <c r="CL307" i="7"/>
  <c r="CQ306" i="7"/>
  <c r="CA306" i="7"/>
  <c r="CF305" i="7"/>
  <c r="CK304" i="7"/>
  <c r="CP303" i="7"/>
  <c r="BZ303" i="7"/>
  <c r="CE302" i="7"/>
  <c r="CJ301" i="7"/>
  <c r="CO300" i="7"/>
  <c r="BY300" i="7"/>
  <c r="CD299" i="7"/>
  <c r="CI298" i="7"/>
  <c r="CN297" i="7"/>
  <c r="CS296" i="7"/>
  <c r="CC296" i="7"/>
  <c r="CH295" i="7"/>
  <c r="CM294" i="7"/>
  <c r="CR293" i="7"/>
  <c r="CB293" i="7"/>
  <c r="CG292" i="7"/>
  <c r="CS307" i="7"/>
  <c r="CS306" i="7"/>
  <c r="CS305" i="7"/>
  <c r="CR304" i="7"/>
  <c r="CR303" i="7"/>
  <c r="CR302" i="7"/>
  <c r="CQ301" i="7"/>
  <c r="CQ300" i="7"/>
  <c r="CQ299" i="7"/>
  <c r="CP298" i="7"/>
  <c r="CP297" i="7"/>
  <c r="CP296" i="7"/>
  <c r="CO295" i="7"/>
  <c r="CO294" i="7"/>
  <c r="CO293" i="7"/>
  <c r="CN292" i="7"/>
  <c r="CN291" i="7"/>
  <c r="CS290" i="7"/>
  <c r="CC290" i="7"/>
  <c r="CH289" i="7"/>
  <c r="CM288" i="7"/>
  <c r="CR287" i="7"/>
  <c r="CB307" i="7"/>
  <c r="CB306" i="7"/>
  <c r="CA305" i="7"/>
  <c r="CA304" i="7"/>
  <c r="CA303" i="7"/>
  <c r="BZ302" i="7"/>
  <c r="BZ301" i="7"/>
  <c r="BZ300" i="7"/>
  <c r="BY299" i="7"/>
  <c r="BY298" i="7"/>
  <c r="BY297" i="7"/>
  <c r="CS295" i="7"/>
  <c r="CS294" i="7"/>
  <c r="CS293" i="7"/>
  <c r="CR292" i="7"/>
  <c r="CR291" i="7"/>
  <c r="CA291" i="7"/>
  <c r="CF290" i="7"/>
  <c r="CQ307" i="7"/>
  <c r="CP305" i="7"/>
  <c r="CO303" i="7"/>
  <c r="CO301" i="7"/>
  <c r="CN299" i="7"/>
  <c r="CM297" i="7"/>
  <c r="CM295" i="7"/>
  <c r="CL293" i="7"/>
  <c r="CL291" i="7"/>
  <c r="CA290" i="7"/>
  <c r="CS288" i="7"/>
  <c r="CS287" i="7"/>
  <c r="CB287" i="7"/>
  <c r="CG286" i="7"/>
  <c r="CL285" i="7"/>
  <c r="CQ284" i="7"/>
  <c r="CA284" i="7"/>
  <c r="CF283" i="7"/>
  <c r="CK282" i="7"/>
  <c r="CP281" i="7"/>
  <c r="BZ281" i="7"/>
  <c r="CO306" i="7"/>
  <c r="CN304" i="7"/>
  <c r="CN302" i="7"/>
  <c r="CM300" i="7"/>
  <c r="CL298" i="7"/>
  <c r="CL296" i="7"/>
  <c r="CK294" i="7"/>
  <c r="CJ292" i="7"/>
  <c r="CP290" i="7"/>
  <c r="CG289" i="7"/>
  <c r="CG288" i="7"/>
  <c r="CI287" i="7"/>
  <c r="CN286" i="7"/>
  <c r="CS285" i="7"/>
  <c r="CC285" i="7"/>
  <c r="CH284" i="7"/>
  <c r="CM283" i="7"/>
  <c r="CR282" i="7"/>
  <c r="CB282" i="7"/>
  <c r="CG281" i="7"/>
  <c r="CL280" i="7"/>
  <c r="CK306" i="7"/>
  <c r="CJ302" i="7"/>
  <c r="CH298" i="7"/>
  <c r="CG294" i="7"/>
  <c r="CM290" i="7"/>
  <c r="CF288" i="7"/>
  <c r="CM286" i="7"/>
  <c r="CB285" i="7"/>
  <c r="CL283" i="7"/>
  <c r="CA282" i="7"/>
  <c r="CM280" i="7"/>
  <c r="CO279" i="7"/>
  <c r="BY279" i="7"/>
  <c r="CD278" i="7"/>
  <c r="CI277" i="7"/>
  <c r="CN276" i="7"/>
  <c r="CS275" i="7"/>
  <c r="CC275" i="7"/>
  <c r="CH274" i="7"/>
  <c r="CM273" i="7"/>
  <c r="CR272" i="7"/>
  <c r="CB272" i="7"/>
  <c r="CI305" i="7"/>
  <c r="CH301" i="7"/>
  <c r="CG297" i="7"/>
  <c r="CE293" i="7"/>
  <c r="CQ289" i="7"/>
  <c r="CO287" i="7"/>
  <c r="CD286" i="7"/>
  <c r="CN284" i="7"/>
  <c r="CC283" i="7"/>
  <c r="CH307" i="7"/>
  <c r="CM306" i="7"/>
  <c r="CR305" i="7"/>
  <c r="CB305" i="7"/>
  <c r="CG304" i="7"/>
  <c r="CL303" i="7"/>
  <c r="CQ302" i="7"/>
  <c r="CA302" i="7"/>
  <c r="CF301" i="7"/>
  <c r="CK300" i="7"/>
  <c r="CP299" i="7"/>
  <c r="BZ299" i="7"/>
  <c r="CE298" i="7"/>
  <c r="CJ297" i="7"/>
  <c r="CO296" i="7"/>
  <c r="BY296" i="7"/>
  <c r="CD295" i="7"/>
  <c r="CI294" i="7"/>
  <c r="CN293" i="7"/>
  <c r="CS292" i="7"/>
  <c r="CC292" i="7"/>
  <c r="CN307" i="7"/>
  <c r="CN306" i="7"/>
  <c r="CM305" i="7"/>
  <c r="CM304" i="7"/>
  <c r="CM303" i="7"/>
  <c r="CL302" i="7"/>
  <c r="CL301" i="7"/>
  <c r="CL300" i="7"/>
  <c r="CK299" i="7"/>
  <c r="CK298" i="7"/>
  <c r="CK297" i="7"/>
  <c r="CJ296" i="7"/>
  <c r="CJ295" i="7"/>
  <c r="CJ294" i="7"/>
  <c r="CI293" i="7"/>
  <c r="CI292" i="7"/>
  <c r="CJ291" i="7"/>
  <c r="CO290" i="7"/>
  <c r="BY290" i="7"/>
  <c r="CD289" i="7"/>
  <c r="CI288" i="7"/>
  <c r="CR307" i="7"/>
  <c r="CR306" i="7"/>
  <c r="CQ305" i="7"/>
  <c r="CQ304" i="7"/>
  <c r="CQ303" i="7"/>
  <c r="CP302" i="7"/>
  <c r="CP301" i="7"/>
  <c r="CP300" i="7"/>
  <c r="CO299" i="7"/>
  <c r="CO298" i="7"/>
  <c r="CO297" i="7"/>
  <c r="CN296" i="7"/>
  <c r="CN295" i="7"/>
  <c r="CN294" i="7"/>
  <c r="CM293" i="7"/>
  <c r="CM292" i="7"/>
  <c r="CM291" i="7"/>
  <c r="CR290" i="7"/>
  <c r="CB290" i="7"/>
  <c r="CF307" i="7"/>
  <c r="CE305" i="7"/>
  <c r="CE303" i="7"/>
  <c r="CD301" i="7"/>
  <c r="CC299" i="7"/>
  <c r="CC297" i="7"/>
  <c r="CB295" i="7"/>
  <c r="CA293" i="7"/>
  <c r="CD291" i="7"/>
  <c r="CN289" i="7"/>
  <c r="CN288" i="7"/>
  <c r="CN287" i="7"/>
  <c r="CS286" i="7"/>
  <c r="CC286" i="7"/>
  <c r="CH285" i="7"/>
  <c r="CM284" i="7"/>
  <c r="CR283" i="7"/>
  <c r="CB283" i="7"/>
  <c r="CG282" i="7"/>
  <c r="CL281" i="7"/>
  <c r="CQ280" i="7"/>
  <c r="CD306" i="7"/>
  <c r="CD304" i="7"/>
  <c r="CC302" i="7"/>
  <c r="CB300" i="7"/>
  <c r="CB298" i="7"/>
  <c r="CA296" i="7"/>
  <c r="BZ294" i="7"/>
  <c r="BZ292" i="7"/>
  <c r="CH290" i="7"/>
  <c r="CB289" i="7"/>
  <c r="CB288" i="7"/>
  <c r="CE287" i="7"/>
  <c r="CJ286" i="7"/>
  <c r="CO285" i="7"/>
  <c r="BY285" i="7"/>
  <c r="CD284" i="7"/>
  <c r="CI283" i="7"/>
  <c r="CN282" i="7"/>
  <c r="CS281" i="7"/>
  <c r="CC281" i="7"/>
  <c r="CH280" i="7"/>
  <c r="CK305" i="7"/>
  <c r="CI301" i="7"/>
  <c r="CH297" i="7"/>
  <c r="CG293" i="7"/>
  <c r="CR289" i="7"/>
  <c r="CP287" i="7"/>
  <c r="CE286" i="7"/>
  <c r="CO284" i="7"/>
  <c r="CD283" i="7"/>
  <c r="CN281" i="7"/>
  <c r="CG280" i="7"/>
  <c r="CK279" i="7"/>
  <c r="CP278" i="7"/>
  <c r="BZ278" i="7"/>
  <c r="CE277" i="7"/>
  <c r="CJ276" i="7"/>
  <c r="CO275" i="7"/>
  <c r="BY275" i="7"/>
  <c r="CD274" i="7"/>
  <c r="CI273" i="7"/>
  <c r="CN272" i="7"/>
  <c r="CS271" i="7"/>
  <c r="CI304" i="7"/>
  <c r="CH300" i="7"/>
  <c r="CF296" i="7"/>
  <c r="CE292" i="7"/>
  <c r="CE289" i="7"/>
  <c r="CG287" i="7"/>
  <c r="CQ285" i="7"/>
  <c r="CF284" i="7"/>
  <c r="CD307" i="7"/>
  <c r="CC304" i="7"/>
  <c r="CB301" i="7"/>
  <c r="CA298" i="7"/>
  <c r="BZ295" i="7"/>
  <c r="BY292" i="7"/>
  <c r="CH304" i="7"/>
  <c r="CF300" i="7"/>
  <c r="CE296" i="7"/>
  <c r="CD292" i="7"/>
  <c r="BZ289" i="7"/>
  <c r="CL305" i="7"/>
  <c r="CK301" i="7"/>
  <c r="CI297" i="7"/>
  <c r="CH293" i="7"/>
  <c r="CS289" i="7"/>
  <c r="CN300" i="7"/>
  <c r="CL292" i="7"/>
  <c r="CJ287" i="7"/>
  <c r="CI284" i="7"/>
  <c r="CH281" i="7"/>
  <c r="CM301" i="7"/>
  <c r="CK293" i="7"/>
  <c r="CQ287" i="7"/>
  <c r="CP284" i="7"/>
  <c r="CO281" i="7"/>
  <c r="CI300" i="7"/>
  <c r="CH287" i="7"/>
  <c r="CF281" i="7"/>
  <c r="CQ277" i="7"/>
  <c r="CP274" i="7"/>
  <c r="CJ307" i="7"/>
  <c r="CG291" i="7"/>
  <c r="CS283" i="7"/>
  <c r="BZ282" i="7"/>
  <c r="CK280" i="7"/>
  <c r="CN279" i="7"/>
  <c r="CS278" i="7"/>
  <c r="CC278" i="7"/>
  <c r="CH277" i="7"/>
  <c r="CM276" i="7"/>
  <c r="CR275" i="7"/>
  <c r="CB275" i="7"/>
  <c r="CG274" i="7"/>
  <c r="CL273" i="7"/>
  <c r="CQ272" i="7"/>
  <c r="CA272" i="7"/>
  <c r="BZ305" i="7"/>
  <c r="BY301" i="7"/>
  <c r="CR296" i="7"/>
  <c r="CQ292" i="7"/>
  <c r="CK289" i="7"/>
  <c r="CL287" i="7"/>
  <c r="CA286" i="7"/>
  <c r="CK284" i="7"/>
  <c r="BZ283" i="7"/>
  <c r="CJ281" i="7"/>
  <c r="CE280" i="7"/>
  <c r="CI279" i="7"/>
  <c r="CN278" i="7"/>
  <c r="CS277" i="7"/>
  <c r="CC277" i="7"/>
  <c r="CH276" i="7"/>
  <c r="CM275" i="7"/>
  <c r="CR274" i="7"/>
  <c r="CB274" i="7"/>
  <c r="CG273" i="7"/>
  <c r="CL272" i="7"/>
  <c r="CS302" i="7"/>
  <c r="CJ288" i="7"/>
  <c r="CD282" i="7"/>
  <c r="CE278" i="7"/>
  <c r="CD275" i="7"/>
  <c r="CC272" i="7"/>
  <c r="CD271" i="7"/>
  <c r="CI270" i="7"/>
  <c r="CN269" i="7"/>
  <c r="CS268" i="7"/>
  <c r="CC268" i="7"/>
  <c r="CH267" i="7"/>
  <c r="CM266" i="7"/>
  <c r="CR265" i="7"/>
  <c r="CB265" i="7"/>
  <c r="CG264" i="7"/>
  <c r="CL263" i="7"/>
  <c r="CQ262" i="7"/>
  <c r="CA262" i="7"/>
  <c r="CF261" i="7"/>
  <c r="CK260" i="7"/>
  <c r="CP259" i="7"/>
  <c r="BZ259" i="7"/>
  <c r="CE258" i="7"/>
  <c r="CJ257" i="7"/>
  <c r="CO256" i="7"/>
  <c r="BY256" i="7"/>
  <c r="CD255" i="7"/>
  <c r="CI254" i="7"/>
  <c r="CN253" i="7"/>
  <c r="CS252" i="7"/>
  <c r="CC252" i="7"/>
  <c r="CH251" i="7"/>
  <c r="CM250" i="7"/>
  <c r="CR249" i="7"/>
  <c r="CB249" i="7"/>
  <c r="CG248" i="7"/>
  <c r="CL247" i="7"/>
  <c r="CQ246" i="7"/>
  <c r="CA246" i="7"/>
  <c r="CF245" i="7"/>
  <c r="CK244" i="7"/>
  <c r="CP293" i="7"/>
  <c r="CR284" i="7"/>
  <c r="CL279" i="7"/>
  <c r="CK276" i="7"/>
  <c r="CJ273" i="7"/>
  <c r="CK271" i="7"/>
  <c r="CP270" i="7"/>
  <c r="BZ270" i="7"/>
  <c r="CE269" i="7"/>
  <c r="CJ268" i="7"/>
  <c r="CO267" i="7"/>
  <c r="BY267" i="7"/>
  <c r="CD266" i="7"/>
  <c r="CI265" i="7"/>
  <c r="CN264" i="7"/>
  <c r="CS263" i="7"/>
  <c r="CC263" i="7"/>
  <c r="CH262" i="7"/>
  <c r="CM261" i="7"/>
  <c r="CR260" i="7"/>
  <c r="CB260" i="7"/>
  <c r="CG259" i="7"/>
  <c r="CL258" i="7"/>
  <c r="CQ257" i="7"/>
  <c r="CA257" i="7"/>
  <c r="CF256" i="7"/>
  <c r="CK255" i="7"/>
  <c r="CP254" i="7"/>
  <c r="BZ254" i="7"/>
  <c r="CE253" i="7"/>
  <c r="CJ252" i="7"/>
  <c r="CO251" i="7"/>
  <c r="BY251" i="7"/>
  <c r="CD250" i="7"/>
  <c r="CI249" i="7"/>
  <c r="CN248" i="7"/>
  <c r="CS247" i="7"/>
  <c r="CC247" i="7"/>
  <c r="CH246" i="7"/>
  <c r="CM245" i="7"/>
  <c r="CR244" i="7"/>
  <c r="CB244" i="7"/>
  <c r="CR300" i="7"/>
  <c r="CK287" i="7"/>
  <c r="CI281" i="7"/>
  <c r="CR277" i="7"/>
  <c r="CQ274" i="7"/>
  <c r="BY272" i="7"/>
  <c r="CB271" i="7"/>
  <c r="CG270" i="7"/>
  <c r="CL269" i="7"/>
  <c r="CQ268" i="7"/>
  <c r="CA268" i="7"/>
  <c r="CF267" i="7"/>
  <c r="CK266" i="7"/>
  <c r="CP265" i="7"/>
  <c r="BZ265" i="7"/>
  <c r="CE264" i="7"/>
  <c r="CJ263" i="7"/>
  <c r="CO262" i="7"/>
  <c r="CI306" i="7"/>
  <c r="CH303" i="7"/>
  <c r="CG300" i="7"/>
  <c r="CF297" i="7"/>
  <c r="CE294" i="7"/>
  <c r="CI307" i="7"/>
  <c r="CG303" i="7"/>
  <c r="CF299" i="7"/>
  <c r="CE295" i="7"/>
  <c r="CF291" i="7"/>
  <c r="CE288" i="7"/>
  <c r="CL304" i="7"/>
  <c r="CJ300" i="7"/>
  <c r="CI296" i="7"/>
  <c r="CH292" i="7"/>
  <c r="CP306" i="7"/>
  <c r="CN298" i="7"/>
  <c r="CQ290" i="7"/>
  <c r="CO286" i="7"/>
  <c r="CN283" i="7"/>
  <c r="CO307" i="7"/>
  <c r="CM299" i="7"/>
  <c r="CK291" i="7"/>
  <c r="CA287" i="7"/>
  <c r="BZ284" i="7"/>
  <c r="BY281" i="7"/>
  <c r="CH296" i="7"/>
  <c r="CR285" i="7"/>
  <c r="CB280" i="7"/>
  <c r="CA277" i="7"/>
  <c r="BZ274" i="7"/>
  <c r="CI303" i="7"/>
  <c r="CO288" i="7"/>
  <c r="CK283" i="7"/>
  <c r="CM281" i="7"/>
  <c r="CF280" i="7"/>
  <c r="CJ279" i="7"/>
  <c r="CO278" i="7"/>
  <c r="BY278" i="7"/>
  <c r="CD277" i="7"/>
  <c r="CI276" i="7"/>
  <c r="CN275" i="7"/>
  <c r="CS274" i="7"/>
  <c r="CC274" i="7"/>
  <c r="CH273" i="7"/>
  <c r="CM272" i="7"/>
  <c r="CR271" i="7"/>
  <c r="BZ304" i="7"/>
  <c r="CS299" i="7"/>
  <c r="CR295" i="7"/>
  <c r="CQ291" i="7"/>
  <c r="CA289" i="7"/>
  <c r="CD287" i="7"/>
  <c r="CN285" i="7"/>
  <c r="CC284" i="7"/>
  <c r="CM282" i="7"/>
  <c r="CB281" i="7"/>
  <c r="BZ280" i="7"/>
  <c r="CE279" i="7"/>
  <c r="CJ278" i="7"/>
  <c r="CO277" i="7"/>
  <c r="BY277" i="7"/>
  <c r="CD276" i="7"/>
  <c r="CI275" i="7"/>
  <c r="CN274" i="7"/>
  <c r="CS273" i="7"/>
  <c r="CC273" i="7"/>
  <c r="CH272" i="7"/>
  <c r="CR298" i="7"/>
  <c r="CP286" i="7"/>
  <c r="CN280" i="7"/>
  <c r="CJ277" i="7"/>
  <c r="CI274" i="7"/>
  <c r="CP271" i="7"/>
  <c r="BZ271" i="7"/>
  <c r="CE270" i="7"/>
  <c r="CJ269" i="7"/>
  <c r="CO268" i="7"/>
  <c r="BY268" i="7"/>
  <c r="CD267" i="7"/>
  <c r="CI266" i="7"/>
  <c r="CN265" i="7"/>
  <c r="CS264" i="7"/>
  <c r="CC264" i="7"/>
  <c r="CH263" i="7"/>
  <c r="CM262" i="7"/>
  <c r="CR261" i="7"/>
  <c r="CB261" i="7"/>
  <c r="CG260" i="7"/>
  <c r="CL259" i="7"/>
  <c r="CQ258" i="7"/>
  <c r="CA258" i="7"/>
  <c r="CF257" i="7"/>
  <c r="CK256" i="7"/>
  <c r="CP255" i="7"/>
  <c r="BZ255" i="7"/>
  <c r="CE254" i="7"/>
  <c r="CJ253" i="7"/>
  <c r="CO252" i="7"/>
  <c r="BY252" i="7"/>
  <c r="CD251" i="7"/>
  <c r="CI250" i="7"/>
  <c r="CN249" i="7"/>
  <c r="CS248" i="7"/>
  <c r="CC248" i="7"/>
  <c r="CH247" i="7"/>
  <c r="CM246" i="7"/>
  <c r="CR245" i="7"/>
  <c r="CB245" i="7"/>
  <c r="BY306" i="7"/>
  <c r="CD290" i="7"/>
  <c r="CG283" i="7"/>
  <c r="CQ278" i="7"/>
  <c r="CP275" i="7"/>
  <c r="CO272" i="7"/>
  <c r="CG271" i="7"/>
  <c r="CL270" i="7"/>
  <c r="CQ269" i="7"/>
  <c r="CA269" i="7"/>
  <c r="CF268" i="7"/>
  <c r="CK267" i="7"/>
  <c r="CP266" i="7"/>
  <c r="BZ266" i="7"/>
  <c r="CE265" i="7"/>
  <c r="CJ264" i="7"/>
  <c r="CO263" i="7"/>
  <c r="BY263" i="7"/>
  <c r="CD262" i="7"/>
  <c r="CI261" i="7"/>
  <c r="CN260" i="7"/>
  <c r="CS259" i="7"/>
  <c r="CC259" i="7"/>
  <c r="CH258" i="7"/>
  <c r="CM257" i="7"/>
  <c r="CR256" i="7"/>
  <c r="CB256" i="7"/>
  <c r="CG255" i="7"/>
  <c r="CL254" i="7"/>
  <c r="CQ253" i="7"/>
  <c r="CA253" i="7"/>
  <c r="CF252" i="7"/>
  <c r="CK251" i="7"/>
  <c r="CP250" i="7"/>
  <c r="BZ250" i="7"/>
  <c r="CE249" i="7"/>
  <c r="CJ248" i="7"/>
  <c r="CO247" i="7"/>
  <c r="BY247" i="7"/>
  <c r="CD246" i="7"/>
  <c r="CI245" i="7"/>
  <c r="CN244" i="7"/>
  <c r="CS243" i="7"/>
  <c r="CQ296" i="7"/>
  <c r="BZ286" i="7"/>
  <c r="CC280" i="7"/>
  <c r="CB277" i="7"/>
  <c r="CA274" i="7"/>
  <c r="CN271" i="7"/>
  <c r="CS270" i="7"/>
  <c r="CC270" i="7"/>
  <c r="CH269" i="7"/>
  <c r="CM268" i="7"/>
  <c r="CR267" i="7"/>
  <c r="CB267" i="7"/>
  <c r="CG266" i="7"/>
  <c r="CL265" i="7"/>
  <c r="CQ264" i="7"/>
  <c r="CA264" i="7"/>
  <c r="CF263" i="7"/>
  <c r="CK262" i="7"/>
  <c r="CN305" i="7"/>
  <c r="CM302" i="7"/>
  <c r="CL299" i="7"/>
  <c r="CK296" i="7"/>
  <c r="CJ293" i="7"/>
  <c r="CH306" i="7"/>
  <c r="CG302" i="7"/>
  <c r="CF298" i="7"/>
  <c r="CD294" i="7"/>
  <c r="CK290" i="7"/>
  <c r="CM307" i="7"/>
  <c r="CK303" i="7"/>
  <c r="CJ299" i="7"/>
  <c r="CI295" i="7"/>
  <c r="CI291" i="7"/>
  <c r="CP304" i="7"/>
  <c r="CM296" i="7"/>
  <c r="CI289" i="7"/>
  <c r="BY286" i="7"/>
  <c r="CS282" i="7"/>
  <c r="CO305" i="7"/>
  <c r="CL297" i="7"/>
  <c r="BZ290" i="7"/>
  <c r="CF286" i="7"/>
  <c r="CE283" i="7"/>
  <c r="CD280" i="7"/>
  <c r="CF292" i="7"/>
  <c r="CG284" i="7"/>
  <c r="CG279" i="7"/>
  <c r="CF276" i="7"/>
  <c r="CE273" i="7"/>
  <c r="CG299" i="7"/>
  <c r="BY287" i="7"/>
  <c r="CP282" i="7"/>
  <c r="CE281" i="7"/>
  <c r="CA280" i="7"/>
  <c r="CF279" i="7"/>
  <c r="CK278" i="7"/>
  <c r="CP277" i="7"/>
  <c r="BZ277" i="7"/>
  <c r="CE276" i="7"/>
  <c r="CJ275" i="7"/>
  <c r="CO274" i="7"/>
  <c r="BY274" i="7"/>
  <c r="CD273" i="7"/>
  <c r="CI272" i="7"/>
  <c r="CA307" i="7"/>
  <c r="BY303" i="7"/>
  <c r="CS298" i="7"/>
  <c r="CR294" i="7"/>
  <c r="BZ291" i="7"/>
  <c r="CK288" i="7"/>
  <c r="CQ286" i="7"/>
  <c r="CF285" i="7"/>
  <c r="CP283" i="7"/>
  <c r="CE282" i="7"/>
  <c r="CO280" i="7"/>
  <c r="CQ279" i="7"/>
  <c r="CA279" i="7"/>
  <c r="CF278" i="7"/>
  <c r="CK277" i="7"/>
  <c r="CP276" i="7"/>
  <c r="BZ276" i="7"/>
  <c r="CE275" i="7"/>
  <c r="CJ274" i="7"/>
  <c r="CO273" i="7"/>
  <c r="BY273" i="7"/>
  <c r="CD272" i="7"/>
  <c r="CP294" i="7"/>
  <c r="CE285" i="7"/>
  <c r="CP279" i="7"/>
  <c r="CO276" i="7"/>
  <c r="CN273" i="7"/>
  <c r="CL271" i="7"/>
  <c r="CQ270" i="7"/>
  <c r="CA270" i="7"/>
  <c r="CF269" i="7"/>
  <c r="CK268" i="7"/>
  <c r="CP267" i="7"/>
  <c r="BZ267" i="7"/>
  <c r="CE266" i="7"/>
  <c r="CJ265" i="7"/>
  <c r="CO264" i="7"/>
  <c r="BY264" i="7"/>
  <c r="CD263" i="7"/>
  <c r="CI262" i="7"/>
  <c r="CN261" i="7"/>
  <c r="CS260" i="7"/>
  <c r="CC260" i="7"/>
  <c r="CH259" i="7"/>
  <c r="CM258" i="7"/>
  <c r="CR257" i="7"/>
  <c r="CB257" i="7"/>
  <c r="CG256" i="7"/>
  <c r="CL255" i="7"/>
  <c r="CQ254" i="7"/>
  <c r="CA254" i="7"/>
  <c r="CF253" i="7"/>
  <c r="CK252" i="7"/>
  <c r="CP251" i="7"/>
  <c r="BZ251" i="7"/>
  <c r="CE250" i="7"/>
  <c r="CJ249" i="7"/>
  <c r="CO248" i="7"/>
  <c r="BY248" i="7"/>
  <c r="CD247" i="7"/>
  <c r="CI246" i="7"/>
  <c r="CN245" i="7"/>
  <c r="CS244" i="7"/>
  <c r="CS301" i="7"/>
  <c r="BY288" i="7"/>
  <c r="CQ281" i="7"/>
  <c r="CA278" i="7"/>
  <c r="BZ275" i="7"/>
  <c r="BZ272" i="7"/>
  <c r="CC271" i="7"/>
  <c r="CH270" i="7"/>
  <c r="CM269" i="7"/>
  <c r="CR268" i="7"/>
  <c r="CB268" i="7"/>
  <c r="CG267" i="7"/>
  <c r="CL266" i="7"/>
  <c r="CQ265" i="7"/>
  <c r="CA265" i="7"/>
  <c r="CF264" i="7"/>
  <c r="CK263" i="7"/>
  <c r="CP262" i="7"/>
  <c r="BZ262" i="7"/>
  <c r="CE261" i="7"/>
  <c r="CJ260" i="7"/>
  <c r="CO259" i="7"/>
  <c r="BY259" i="7"/>
  <c r="CD258" i="7"/>
  <c r="CI257" i="7"/>
  <c r="CN256" i="7"/>
  <c r="CS255" i="7"/>
  <c r="CC255" i="7"/>
  <c r="CH254" i="7"/>
  <c r="CM253" i="7"/>
  <c r="CR252" i="7"/>
  <c r="CB252" i="7"/>
  <c r="CG251" i="7"/>
  <c r="CL250" i="7"/>
  <c r="CQ249" i="7"/>
  <c r="CA249" i="7"/>
  <c r="CF248" i="7"/>
  <c r="CK247" i="7"/>
  <c r="CP246" i="7"/>
  <c r="BZ246" i="7"/>
  <c r="CE245" i="7"/>
  <c r="CJ244" i="7"/>
  <c r="CO243" i="7"/>
  <c r="CP292" i="7"/>
  <c r="CJ284" i="7"/>
  <c r="CH279" i="7"/>
  <c r="CG276" i="7"/>
  <c r="CF273" i="7"/>
  <c r="CJ271" i="7"/>
  <c r="CO270" i="7"/>
  <c r="BY270" i="7"/>
  <c r="CD269" i="7"/>
  <c r="CI268" i="7"/>
  <c r="CN267" i="7"/>
  <c r="CS266" i="7"/>
  <c r="CC266" i="7"/>
  <c r="CH265" i="7"/>
  <c r="CM264" i="7"/>
  <c r="CR263" i="7"/>
  <c r="CB263" i="7"/>
  <c r="CS304" i="7"/>
  <c r="CR301" i="7"/>
  <c r="CQ298" i="7"/>
  <c r="CP295" i="7"/>
  <c r="CO292" i="7"/>
  <c r="CH305" i="7"/>
  <c r="CG301" i="7"/>
  <c r="CE297" i="7"/>
  <c r="CD293" i="7"/>
  <c r="CP289" i="7"/>
  <c r="CL306" i="7"/>
  <c r="CK302" i="7"/>
  <c r="CJ298" i="7"/>
  <c r="CH294" i="7"/>
  <c r="CN290" i="7"/>
  <c r="CO302" i="7"/>
  <c r="CL294" i="7"/>
  <c r="CH288" i="7"/>
  <c r="CD285" i="7"/>
  <c r="CC282" i="7"/>
  <c r="CN303" i="7"/>
  <c r="CK295" i="7"/>
  <c r="CR288" i="7"/>
  <c r="CK285" i="7"/>
  <c r="CJ282" i="7"/>
  <c r="CJ304" i="7"/>
  <c r="CF289" i="7"/>
  <c r="CQ282" i="7"/>
  <c r="CL278" i="7"/>
  <c r="CK275" i="7"/>
  <c r="CJ272" i="7"/>
  <c r="CF295" i="7"/>
  <c r="CI285" i="7"/>
  <c r="CH282" i="7"/>
  <c r="CR280" i="7"/>
  <c r="CR279" i="7"/>
  <c r="CB279" i="7"/>
  <c r="CG278" i="7"/>
  <c r="CL277" i="7"/>
  <c r="CQ276" i="7"/>
  <c r="CA276" i="7"/>
  <c r="CF275" i="7"/>
  <c r="CK274" i="7"/>
  <c r="CP273" i="7"/>
  <c r="BZ273" i="7"/>
  <c r="CE272" i="7"/>
  <c r="BZ306" i="7"/>
  <c r="BY302" i="7"/>
  <c r="CS297" i="7"/>
  <c r="CQ293" i="7"/>
  <c r="CE290" i="7"/>
  <c r="BZ288" i="7"/>
  <c r="CI286" i="7"/>
  <c r="CS284" i="7"/>
  <c r="CH283" i="7"/>
  <c r="CR281" i="7"/>
  <c r="CJ280" i="7"/>
  <c r="CM279" i="7"/>
  <c r="CR278" i="7"/>
  <c r="CB278" i="7"/>
  <c r="CG277" i="7"/>
  <c r="CL276" i="7"/>
  <c r="CQ275" i="7"/>
  <c r="CA275" i="7"/>
  <c r="CF274" i="7"/>
  <c r="CK273" i="7"/>
  <c r="CP272" i="7"/>
  <c r="BY307" i="7"/>
  <c r="BY291" i="7"/>
  <c r="CO283" i="7"/>
  <c r="BZ279" i="7"/>
  <c r="BY276" i="7"/>
  <c r="CS272" i="7"/>
  <c r="CH271" i="7"/>
  <c r="CM270" i="7"/>
  <c r="CR269" i="7"/>
  <c r="CB269" i="7"/>
  <c r="CG268" i="7"/>
  <c r="CL267" i="7"/>
  <c r="CQ266" i="7"/>
  <c r="CA266" i="7"/>
  <c r="CF265" i="7"/>
  <c r="CK264" i="7"/>
  <c r="CP263" i="7"/>
  <c r="BZ263" i="7"/>
  <c r="CE262" i="7"/>
  <c r="CJ261" i="7"/>
  <c r="CO260" i="7"/>
  <c r="BY260" i="7"/>
  <c r="CD259" i="7"/>
  <c r="CI258" i="7"/>
  <c r="CN257" i="7"/>
  <c r="CS256" i="7"/>
  <c r="CC256" i="7"/>
  <c r="CH255" i="7"/>
  <c r="CM254" i="7"/>
  <c r="CR253" i="7"/>
  <c r="CB253" i="7"/>
  <c r="CG252" i="7"/>
  <c r="CL251" i="7"/>
  <c r="CQ250" i="7"/>
  <c r="CA250" i="7"/>
  <c r="CF249" i="7"/>
  <c r="CK248" i="7"/>
  <c r="CP247" i="7"/>
  <c r="BZ247" i="7"/>
  <c r="CE246" i="7"/>
  <c r="CJ245" i="7"/>
  <c r="CO244" i="7"/>
  <c r="CQ297" i="7"/>
  <c r="CH286" i="7"/>
  <c r="CI280" i="7"/>
  <c r="CF277" i="7"/>
  <c r="CE274" i="7"/>
  <c r="CO271" i="7"/>
  <c r="BY271" i="7"/>
  <c r="CD270" i="7"/>
  <c r="CI269" i="7"/>
  <c r="CN268" i="7"/>
  <c r="CS267" i="7"/>
  <c r="CC267" i="7"/>
  <c r="CH266" i="7"/>
  <c r="CM265" i="7"/>
  <c r="CR264" i="7"/>
  <c r="CB264" i="7"/>
  <c r="CG263" i="7"/>
  <c r="CL262" i="7"/>
  <c r="CQ261" i="7"/>
  <c r="CA261" i="7"/>
  <c r="CF260" i="7"/>
  <c r="CK259" i="7"/>
  <c r="CP258" i="7"/>
  <c r="BZ258" i="7"/>
  <c r="CE257" i="7"/>
  <c r="CJ256" i="7"/>
  <c r="CO255" i="7"/>
  <c r="BY255" i="7"/>
  <c r="CD254" i="7"/>
  <c r="CI253" i="7"/>
  <c r="CN252" i="7"/>
  <c r="CS251" i="7"/>
  <c r="CC251" i="7"/>
  <c r="CH250" i="7"/>
  <c r="CM249" i="7"/>
  <c r="CR248" i="7"/>
  <c r="CB248" i="7"/>
  <c r="CG247" i="7"/>
  <c r="CL246" i="7"/>
  <c r="CQ245" i="7"/>
  <c r="CA245" i="7"/>
  <c r="CF244" i="7"/>
  <c r="BY305" i="7"/>
  <c r="CJ289" i="7"/>
  <c r="BY283" i="7"/>
  <c r="CM278" i="7"/>
  <c r="CL275" i="7"/>
  <c r="CK272" i="7"/>
  <c r="CF271" i="7"/>
  <c r="CK270" i="7"/>
  <c r="CP269" i="7"/>
  <c r="BZ269" i="7"/>
  <c r="CE268" i="7"/>
  <c r="CJ267" i="7"/>
  <c r="CO266" i="7"/>
  <c r="BY266" i="7"/>
  <c r="CD265" i="7"/>
  <c r="CI264" i="7"/>
  <c r="CN263" i="7"/>
  <c r="CS262" i="7"/>
  <c r="CP261" i="7"/>
  <c r="BZ261" i="7"/>
  <c r="CE260" i="7"/>
  <c r="CJ259" i="7"/>
  <c r="CO258" i="7"/>
  <c r="BY258" i="7"/>
  <c r="CD257" i="7"/>
  <c r="CI256" i="7"/>
  <c r="CN255" i="7"/>
  <c r="CS254" i="7"/>
  <c r="CC254" i="7"/>
  <c r="CH253" i="7"/>
  <c r="CM252" i="7"/>
  <c r="CR251" i="7"/>
  <c r="CB251" i="7"/>
  <c r="CG250" i="7"/>
  <c r="CL249" i="7"/>
  <c r="CQ248" i="7"/>
  <c r="CA248" i="7"/>
  <c r="CF247" i="7"/>
  <c r="CK246" i="7"/>
  <c r="CP245" i="7"/>
  <c r="BZ245" i="7"/>
  <c r="CE244" i="7"/>
  <c r="CS303" i="7"/>
  <c r="CH275" i="7"/>
  <c r="CO269" i="7"/>
  <c r="CN266" i="7"/>
  <c r="CM263" i="7"/>
  <c r="CL260" i="7"/>
  <c r="CK257" i="7"/>
  <c r="CJ254" i="7"/>
  <c r="CI251" i="7"/>
  <c r="CH248" i="7"/>
  <c r="CG245" i="7"/>
  <c r="CJ243" i="7"/>
  <c r="CO242" i="7"/>
  <c r="BY242" i="7"/>
  <c r="CD241" i="7"/>
  <c r="CI240" i="7"/>
  <c r="CN239" i="7"/>
  <c r="CS238" i="7"/>
  <c r="CC238" i="7"/>
  <c r="CH237" i="7"/>
  <c r="CM236" i="7"/>
  <c r="CR235" i="7"/>
  <c r="CB235" i="7"/>
  <c r="CG234" i="7"/>
  <c r="CL233" i="7"/>
  <c r="CQ232" i="7"/>
  <c r="CA232" i="7"/>
  <c r="CF231" i="7"/>
  <c r="CK230" i="7"/>
  <c r="CP229" i="7"/>
  <c r="BZ229" i="7"/>
  <c r="CE228" i="7"/>
  <c r="CJ227" i="7"/>
  <c r="CO226" i="7"/>
  <c r="BY226" i="7"/>
  <c r="CD225" i="7"/>
  <c r="CI224" i="7"/>
  <c r="CN223" i="7"/>
  <c r="CS222" i="7"/>
  <c r="CC222" i="7"/>
  <c r="CH221" i="7"/>
  <c r="CM220" i="7"/>
  <c r="CR219" i="7"/>
  <c r="CA281" i="7"/>
  <c r="CA271" i="7"/>
  <c r="BZ268" i="7"/>
  <c r="BY265" i="7"/>
  <c r="CS261" i="7"/>
  <c r="CR258" i="7"/>
  <c r="CQ255" i="7"/>
  <c r="CP252" i="7"/>
  <c r="CO249" i="7"/>
  <c r="CN246" i="7"/>
  <c r="BZ244" i="7"/>
  <c r="CA243" i="7"/>
  <c r="CF242" i="7"/>
  <c r="CK241" i="7"/>
  <c r="CP240" i="7"/>
  <c r="BZ240" i="7"/>
  <c r="CE239" i="7"/>
  <c r="CJ238" i="7"/>
  <c r="CO237" i="7"/>
  <c r="BY237" i="7"/>
  <c r="CD236" i="7"/>
  <c r="CI235" i="7"/>
  <c r="CN234" i="7"/>
  <c r="CS233" i="7"/>
  <c r="CC233" i="7"/>
  <c r="CH232" i="7"/>
  <c r="CM231" i="7"/>
  <c r="CR230" i="7"/>
  <c r="CB230" i="7"/>
  <c r="CG229" i="7"/>
  <c r="CL228" i="7"/>
  <c r="CQ227" i="7"/>
  <c r="CA227" i="7"/>
  <c r="CF226" i="7"/>
  <c r="CK225" i="7"/>
  <c r="CP224" i="7"/>
  <c r="BZ224" i="7"/>
  <c r="CE223" i="7"/>
  <c r="CJ222" i="7"/>
  <c r="CO221" i="7"/>
  <c r="BY221" i="7"/>
  <c r="CD220" i="7"/>
  <c r="CI219" i="7"/>
  <c r="CS276" i="7"/>
  <c r="CB270" i="7"/>
  <c r="CA267" i="7"/>
  <c r="BZ264" i="7"/>
  <c r="BY261" i="7"/>
  <c r="CS257" i="7"/>
  <c r="CR254" i="7"/>
  <c r="CQ251" i="7"/>
  <c r="CP248" i="7"/>
  <c r="CO245" i="7"/>
  <c r="CL243" i="7"/>
  <c r="CQ242" i="7"/>
  <c r="CA242" i="7"/>
  <c r="CF241" i="7"/>
  <c r="CK240" i="7"/>
  <c r="CP239" i="7"/>
  <c r="BZ239" i="7"/>
  <c r="CE238" i="7"/>
  <c r="CJ237" i="7"/>
  <c r="CO236" i="7"/>
  <c r="BY236" i="7"/>
  <c r="CD235" i="7"/>
  <c r="CI234" i="7"/>
  <c r="CN233" i="7"/>
  <c r="CS232" i="7"/>
  <c r="CC232" i="7"/>
  <c r="CH231" i="7"/>
  <c r="CM230" i="7"/>
  <c r="CR229" i="7"/>
  <c r="CB229" i="7"/>
  <c r="CG228" i="7"/>
  <c r="CL227" i="7"/>
  <c r="CQ226" i="7"/>
  <c r="CA226" i="7"/>
  <c r="CF225" i="7"/>
  <c r="CK224" i="7"/>
  <c r="CP223" i="7"/>
  <c r="BZ223" i="7"/>
  <c r="CE222" i="7"/>
  <c r="CJ221" i="7"/>
  <c r="CO220" i="7"/>
  <c r="BY220" i="7"/>
  <c r="CB273" i="7"/>
  <c r="CG262" i="7"/>
  <c r="CL261" i="7"/>
  <c r="CQ260" i="7"/>
  <c r="CA260" i="7"/>
  <c r="CF259" i="7"/>
  <c r="CK258" i="7"/>
  <c r="CP257" i="7"/>
  <c r="BZ257" i="7"/>
  <c r="CE256" i="7"/>
  <c r="CJ255" i="7"/>
  <c r="CO254" i="7"/>
  <c r="BY254" i="7"/>
  <c r="CD253" i="7"/>
  <c r="CI252" i="7"/>
  <c r="CN251" i="7"/>
  <c r="CS250" i="7"/>
  <c r="CC250" i="7"/>
  <c r="CH249" i="7"/>
  <c r="CM248" i="7"/>
  <c r="CR247" i="7"/>
  <c r="CB247" i="7"/>
  <c r="CG246" i="7"/>
  <c r="CL245" i="7"/>
  <c r="CQ244" i="7"/>
  <c r="CA244" i="7"/>
  <c r="BY289" i="7"/>
  <c r="CG272" i="7"/>
  <c r="BY269" i="7"/>
  <c r="CS265" i="7"/>
  <c r="CR262" i="7"/>
  <c r="CQ259" i="7"/>
  <c r="CP256" i="7"/>
  <c r="CO253" i="7"/>
  <c r="CN250" i="7"/>
  <c r="CM247" i="7"/>
  <c r="CL244" i="7"/>
  <c r="CF243" i="7"/>
  <c r="CK242" i="7"/>
  <c r="CP241" i="7"/>
  <c r="BZ241" i="7"/>
  <c r="CE240" i="7"/>
  <c r="CJ239" i="7"/>
  <c r="CO238" i="7"/>
  <c r="BY238" i="7"/>
  <c r="CD237" i="7"/>
  <c r="CI236" i="7"/>
  <c r="CN235" i="7"/>
  <c r="CS234" i="7"/>
  <c r="CC234" i="7"/>
  <c r="CH233" i="7"/>
  <c r="CM232" i="7"/>
  <c r="CR231" i="7"/>
  <c r="CB231" i="7"/>
  <c r="CG230" i="7"/>
  <c r="CL229" i="7"/>
  <c r="CQ228" i="7"/>
  <c r="CA228" i="7"/>
  <c r="CF227" i="7"/>
  <c r="CK226" i="7"/>
  <c r="CP225" i="7"/>
  <c r="BZ225" i="7"/>
  <c r="CE224" i="7"/>
  <c r="CJ223" i="7"/>
  <c r="CO222" i="7"/>
  <c r="BY222" i="7"/>
  <c r="CD221" i="7"/>
  <c r="CI220" i="7"/>
  <c r="CN219" i="7"/>
  <c r="CN277" i="7"/>
  <c r="CF270" i="7"/>
  <c r="CE267" i="7"/>
  <c r="CD264" i="7"/>
  <c r="CC261" i="7"/>
  <c r="CB258" i="7"/>
  <c r="CA255" i="7"/>
  <c r="BZ252" i="7"/>
  <c r="BY249" i="7"/>
  <c r="CS245" i="7"/>
  <c r="CM243" i="7"/>
  <c r="CR242" i="7"/>
  <c r="CB242" i="7"/>
  <c r="CG241" i="7"/>
  <c r="CL240" i="7"/>
  <c r="CQ239" i="7"/>
  <c r="CA239" i="7"/>
  <c r="CF238" i="7"/>
  <c r="CK237" i="7"/>
  <c r="CP236" i="7"/>
  <c r="BZ236" i="7"/>
  <c r="CE235" i="7"/>
  <c r="CJ234" i="7"/>
  <c r="CO233" i="7"/>
  <c r="BY233" i="7"/>
  <c r="CD232" i="7"/>
  <c r="CI231" i="7"/>
  <c r="CN230" i="7"/>
  <c r="CS229" i="7"/>
  <c r="CC229" i="7"/>
  <c r="CH228" i="7"/>
  <c r="CM227" i="7"/>
  <c r="CR226" i="7"/>
  <c r="CB226" i="7"/>
  <c r="CG225" i="7"/>
  <c r="CL224" i="7"/>
  <c r="CQ223" i="7"/>
  <c r="CA223" i="7"/>
  <c r="CF222" i="7"/>
  <c r="CK221" i="7"/>
  <c r="CP220" i="7"/>
  <c r="BZ220" i="7"/>
  <c r="CQ295" i="7"/>
  <c r="CR273" i="7"/>
  <c r="CG269" i="7"/>
  <c r="CF266" i="7"/>
  <c r="CE263" i="7"/>
  <c r="CD260" i="7"/>
  <c r="CC257" i="7"/>
  <c r="CB254" i="7"/>
  <c r="CA251" i="7"/>
  <c r="BZ248" i="7"/>
  <c r="BY245" i="7"/>
  <c r="CH243" i="7"/>
  <c r="CM242" i="7"/>
  <c r="CR241" i="7"/>
  <c r="CB241" i="7"/>
  <c r="CG240" i="7"/>
  <c r="CL239" i="7"/>
  <c r="CQ238" i="7"/>
  <c r="CA238" i="7"/>
  <c r="CF237" i="7"/>
  <c r="CK236" i="7"/>
  <c r="CP235" i="7"/>
  <c r="BZ235" i="7"/>
  <c r="CE234" i="7"/>
  <c r="CJ233" i="7"/>
  <c r="CO232" i="7"/>
  <c r="BY232" i="7"/>
  <c r="CD231" i="7"/>
  <c r="CI230" i="7"/>
  <c r="CN229" i="7"/>
  <c r="CS228" i="7"/>
  <c r="CC228" i="7"/>
  <c r="CH227" i="7"/>
  <c r="CM226" i="7"/>
  <c r="CR225" i="7"/>
  <c r="CB225" i="7"/>
  <c r="CG224" i="7"/>
  <c r="CL223" i="7"/>
  <c r="CQ222" i="7"/>
  <c r="CA222" i="7"/>
  <c r="CF221" i="7"/>
  <c r="CK220" i="7"/>
  <c r="CP219" i="7"/>
  <c r="CC269" i="7"/>
  <c r="CC262" i="7"/>
  <c r="CH261" i="7"/>
  <c r="CM260" i="7"/>
  <c r="CR259" i="7"/>
  <c r="CB259" i="7"/>
  <c r="CG258" i="7"/>
  <c r="CL257" i="7"/>
  <c r="CQ256" i="7"/>
  <c r="CA256" i="7"/>
  <c r="CF255" i="7"/>
  <c r="CK254" i="7"/>
  <c r="CP253" i="7"/>
  <c r="BZ253" i="7"/>
  <c r="CE252" i="7"/>
  <c r="CJ251" i="7"/>
  <c r="CO250" i="7"/>
  <c r="BY250" i="7"/>
  <c r="CD249" i="7"/>
  <c r="CI248" i="7"/>
  <c r="CN247" i="7"/>
  <c r="CS246" i="7"/>
  <c r="CC246" i="7"/>
  <c r="CH245" i="7"/>
  <c r="CM244" i="7"/>
  <c r="CR243" i="7"/>
  <c r="CL282" i="7"/>
  <c r="CE271" i="7"/>
  <c r="CD268" i="7"/>
  <c r="CC265" i="7"/>
  <c r="CB262" i="7"/>
  <c r="CA259" i="7"/>
  <c r="BZ256" i="7"/>
  <c r="BY253" i="7"/>
  <c r="CS249" i="7"/>
  <c r="CR246" i="7"/>
  <c r="CC244" i="7"/>
  <c r="CB243" i="7"/>
  <c r="CG242" i="7"/>
  <c r="CL241" i="7"/>
  <c r="CQ240" i="7"/>
  <c r="CA240" i="7"/>
  <c r="CF239" i="7"/>
  <c r="CK238" i="7"/>
  <c r="CP237" i="7"/>
  <c r="BZ237" i="7"/>
  <c r="CE236" i="7"/>
  <c r="CJ235" i="7"/>
  <c r="CO234" i="7"/>
  <c r="BY234" i="7"/>
  <c r="CD233" i="7"/>
  <c r="CI232" i="7"/>
  <c r="CN231" i="7"/>
  <c r="CS230" i="7"/>
  <c r="CC230" i="7"/>
  <c r="CH229" i="7"/>
  <c r="CM228" i="7"/>
  <c r="CR227" i="7"/>
  <c r="CB227" i="7"/>
  <c r="CG226" i="7"/>
  <c r="CL225" i="7"/>
  <c r="CQ224" i="7"/>
  <c r="CA224" i="7"/>
  <c r="CF223" i="7"/>
  <c r="CK222" i="7"/>
  <c r="CP221" i="7"/>
  <c r="BZ221" i="7"/>
  <c r="CE220" i="7"/>
  <c r="CR299" i="7"/>
  <c r="CM274" i="7"/>
  <c r="CK269" i="7"/>
  <c r="CJ266" i="7"/>
  <c r="CI263" i="7"/>
  <c r="CH260" i="7"/>
  <c r="CG257" i="7"/>
  <c r="CF254" i="7"/>
  <c r="CE251" i="7"/>
  <c r="CD248" i="7"/>
  <c r="CC245" i="7"/>
  <c r="CI243" i="7"/>
  <c r="CN242" i="7"/>
  <c r="CS241" i="7"/>
  <c r="CC241" i="7"/>
  <c r="CH240" i="7"/>
  <c r="CM239" i="7"/>
  <c r="CR238" i="7"/>
  <c r="CB238" i="7"/>
  <c r="CG237" i="7"/>
  <c r="CL236" i="7"/>
  <c r="CQ235" i="7"/>
  <c r="CA235" i="7"/>
  <c r="CF234" i="7"/>
  <c r="CK233" i="7"/>
  <c r="CP232" i="7"/>
  <c r="BZ232" i="7"/>
  <c r="CE231" i="7"/>
  <c r="CJ230" i="7"/>
  <c r="CO229" i="7"/>
  <c r="BY229" i="7"/>
  <c r="CD228" i="7"/>
  <c r="CI227" i="7"/>
  <c r="CN226" i="7"/>
  <c r="CS225" i="7"/>
  <c r="CC225" i="7"/>
  <c r="CH224" i="7"/>
  <c r="CM223" i="7"/>
  <c r="CR222" i="7"/>
  <c r="CB222" i="7"/>
  <c r="CG221" i="7"/>
  <c r="CL220" i="7"/>
  <c r="CQ219" i="7"/>
  <c r="CM285" i="7"/>
  <c r="CM271" i="7"/>
  <c r="CL268" i="7"/>
  <c r="CK265" i="7"/>
  <c r="CJ262" i="7"/>
  <c r="CI259" i="7"/>
  <c r="CH256" i="7"/>
  <c r="CG253" i="7"/>
  <c r="CF250" i="7"/>
  <c r="CE247" i="7"/>
  <c r="CG244" i="7"/>
  <c r="CD243" i="7"/>
  <c r="CI242" i="7"/>
  <c r="CN241" i="7"/>
  <c r="CS240" i="7"/>
  <c r="CC240" i="7"/>
  <c r="CH239" i="7"/>
  <c r="CM238" i="7"/>
  <c r="CR237" i="7"/>
  <c r="CB237" i="7"/>
  <c r="CG236" i="7"/>
  <c r="CL235" i="7"/>
  <c r="CQ234" i="7"/>
  <c r="CA234" i="7"/>
  <c r="CF233" i="7"/>
  <c r="CK232" i="7"/>
  <c r="CP231" i="7"/>
  <c r="BZ231" i="7"/>
  <c r="CE230" i="7"/>
  <c r="CJ229" i="7"/>
  <c r="CO228" i="7"/>
  <c r="BY228" i="7"/>
  <c r="CD227" i="7"/>
  <c r="CI226" i="7"/>
  <c r="CN225" i="7"/>
  <c r="CS224" i="7"/>
  <c r="CC224" i="7"/>
  <c r="CH223" i="7"/>
  <c r="CM222" i="7"/>
  <c r="CR221" i="7"/>
  <c r="CB221" i="7"/>
  <c r="CG220" i="7"/>
  <c r="CL219" i="7"/>
  <c r="CB266" i="7"/>
  <c r="CS253" i="7"/>
  <c r="CG243" i="7"/>
  <c r="CF240" i="7"/>
  <c r="CE237" i="7"/>
  <c r="CD234" i="7"/>
  <c r="CC231" i="7"/>
  <c r="CB228" i="7"/>
  <c r="CA225" i="7"/>
  <c r="BZ222" i="7"/>
  <c r="CG219" i="7"/>
  <c r="CL218" i="7"/>
  <c r="CQ217" i="7"/>
  <c r="CA217" i="7"/>
  <c r="CF216" i="7"/>
  <c r="CK215" i="7"/>
  <c r="CP214" i="7"/>
  <c r="BZ214" i="7"/>
  <c r="BY262" i="7"/>
  <c r="CD261" i="7"/>
  <c r="CI260" i="7"/>
  <c r="CN259" i="7"/>
  <c r="CS258" i="7"/>
  <c r="CC258" i="7"/>
  <c r="CH257" i="7"/>
  <c r="CM256" i="7"/>
  <c r="CR255" i="7"/>
  <c r="CB255" i="7"/>
  <c r="CG254" i="7"/>
  <c r="CL253" i="7"/>
  <c r="CQ252" i="7"/>
  <c r="CA252" i="7"/>
  <c r="CF251" i="7"/>
  <c r="CK250" i="7"/>
  <c r="CP249" i="7"/>
  <c r="BZ249" i="7"/>
  <c r="CE248" i="7"/>
  <c r="CJ247" i="7"/>
  <c r="CO246" i="7"/>
  <c r="BY246" i="7"/>
  <c r="CD245" i="7"/>
  <c r="CI244" i="7"/>
  <c r="CN243" i="7"/>
  <c r="CI278" i="7"/>
  <c r="CJ270" i="7"/>
  <c r="CI267" i="7"/>
  <c r="CH264" i="7"/>
  <c r="CG261" i="7"/>
  <c r="CF258" i="7"/>
  <c r="CE255" i="7"/>
  <c r="CD252" i="7"/>
  <c r="CC249" i="7"/>
  <c r="CB246" i="7"/>
  <c r="CP243" i="7"/>
  <c r="CS242" i="7"/>
  <c r="CC242" i="7"/>
  <c r="CH241" i="7"/>
  <c r="CM240" i="7"/>
  <c r="CR239" i="7"/>
  <c r="CB239" i="7"/>
  <c r="CG238" i="7"/>
  <c r="CL237" i="7"/>
  <c r="CQ236" i="7"/>
  <c r="CA236" i="7"/>
  <c r="CF235" i="7"/>
  <c r="CK234" i="7"/>
  <c r="CP233" i="7"/>
  <c r="BZ233" i="7"/>
  <c r="CE232" i="7"/>
  <c r="CJ231" i="7"/>
  <c r="CO230" i="7"/>
  <c r="BY230" i="7"/>
  <c r="CD229" i="7"/>
  <c r="CI228" i="7"/>
  <c r="CN227" i="7"/>
  <c r="CS226" i="7"/>
  <c r="CC226" i="7"/>
  <c r="CH225" i="7"/>
  <c r="CM224" i="7"/>
  <c r="CR223" i="7"/>
  <c r="CB223" i="7"/>
  <c r="CG222" i="7"/>
  <c r="CL221" i="7"/>
  <c r="CQ220" i="7"/>
  <c r="CA220" i="7"/>
  <c r="CC287" i="7"/>
  <c r="CQ271" i="7"/>
  <c r="CP268" i="7"/>
  <c r="CO265" i="7"/>
  <c r="CN262" i="7"/>
  <c r="CM259" i="7"/>
  <c r="CL256" i="7"/>
  <c r="CK253" i="7"/>
  <c r="CJ250" i="7"/>
  <c r="CI247" i="7"/>
  <c r="CH244" i="7"/>
  <c r="CE243" i="7"/>
  <c r="CJ242" i="7"/>
  <c r="CO241" i="7"/>
  <c r="BY241" i="7"/>
  <c r="CD240" i="7"/>
  <c r="CI239" i="7"/>
  <c r="CN238" i="7"/>
  <c r="CS237" i="7"/>
  <c r="CC237" i="7"/>
  <c r="CH236" i="7"/>
  <c r="CM235" i="7"/>
  <c r="CR234" i="7"/>
  <c r="CB234" i="7"/>
  <c r="CG233" i="7"/>
  <c r="CL232" i="7"/>
  <c r="CQ231" i="7"/>
  <c r="CA231" i="7"/>
  <c r="CF230" i="7"/>
  <c r="CK229" i="7"/>
  <c r="CP228" i="7"/>
  <c r="BZ228" i="7"/>
  <c r="CE227" i="7"/>
  <c r="CJ226" i="7"/>
  <c r="CO225" i="7"/>
  <c r="BY225" i="7"/>
  <c r="CD224" i="7"/>
  <c r="CI223" i="7"/>
  <c r="CN222" i="7"/>
  <c r="CS221" i="7"/>
  <c r="CC221" i="7"/>
  <c r="CH220" i="7"/>
  <c r="CM219" i="7"/>
  <c r="BY280" i="7"/>
  <c r="CR270" i="7"/>
  <c r="CQ267" i="7"/>
  <c r="CP264" i="7"/>
  <c r="CO261" i="7"/>
  <c r="CN258" i="7"/>
  <c r="CM255" i="7"/>
  <c r="CL252" i="7"/>
  <c r="CK249" i="7"/>
  <c r="CJ246" i="7"/>
  <c r="BY244" i="7"/>
  <c r="BZ243" i="7"/>
  <c r="CE242" i="7"/>
  <c r="CJ241" i="7"/>
  <c r="CO240" i="7"/>
  <c r="BY240" i="7"/>
  <c r="CD239" i="7"/>
  <c r="CI238" i="7"/>
  <c r="CN237" i="7"/>
  <c r="CS236" i="7"/>
  <c r="CC236" i="7"/>
  <c r="CH235" i="7"/>
  <c r="CM234" i="7"/>
  <c r="CR233" i="7"/>
  <c r="CB233" i="7"/>
  <c r="CG232" i="7"/>
  <c r="CL231" i="7"/>
  <c r="CQ230" i="7"/>
  <c r="CA230" i="7"/>
  <c r="CF229" i="7"/>
  <c r="CK228" i="7"/>
  <c r="CP227" i="7"/>
  <c r="BZ227" i="7"/>
  <c r="CE226" i="7"/>
  <c r="CJ225" i="7"/>
  <c r="CO224" i="7"/>
  <c r="BY224" i="7"/>
  <c r="CD223" i="7"/>
  <c r="CI222" i="7"/>
  <c r="CN221" i="7"/>
  <c r="CS220" i="7"/>
  <c r="CC220" i="7"/>
  <c r="CO291" i="7"/>
  <c r="CA263" i="7"/>
  <c r="CR250" i="7"/>
  <c r="CL242" i="7"/>
  <c r="CK239" i="7"/>
  <c r="CJ236" i="7"/>
  <c r="CI233" i="7"/>
  <c r="CH230" i="7"/>
  <c r="CG227" i="7"/>
  <c r="CF224" i="7"/>
  <c r="CE221" i="7"/>
  <c r="CC219" i="7"/>
  <c r="CH218" i="7"/>
  <c r="CM217" i="7"/>
  <c r="CR216" i="7"/>
  <c r="CB216" i="7"/>
  <c r="CG215" i="7"/>
  <c r="CL214" i="7"/>
  <c r="CP244" i="7"/>
  <c r="BZ238" i="7"/>
  <c r="CS231" i="7"/>
  <c r="CQ225" i="7"/>
  <c r="CO219" i="7"/>
  <c r="BZ218" i="7"/>
  <c r="CJ216" i="7"/>
  <c r="BY215" i="7"/>
  <c r="CM213" i="7"/>
  <c r="CR212" i="7"/>
  <c r="CB212" i="7"/>
  <c r="CG211" i="7"/>
  <c r="CL210" i="7"/>
  <c r="CQ209" i="7"/>
  <c r="CA209" i="7"/>
  <c r="CF208" i="7"/>
  <c r="CK207" i="7"/>
  <c r="CP206" i="7"/>
  <c r="BZ206" i="7"/>
  <c r="CE205" i="7"/>
  <c r="CJ204" i="7"/>
  <c r="CO203" i="7"/>
  <c r="BY203" i="7"/>
  <c r="CD202" i="7"/>
  <c r="CI201" i="7"/>
  <c r="CN200" i="7"/>
  <c r="CS199" i="7"/>
  <c r="CC199" i="7"/>
  <c r="CH198" i="7"/>
  <c r="CM197" i="7"/>
  <c r="CR196" i="7"/>
  <c r="CB196" i="7"/>
  <c r="CG265" i="7"/>
  <c r="CC253" i="7"/>
  <c r="CC243" i="7"/>
  <c r="CB240" i="7"/>
  <c r="CA237" i="7"/>
  <c r="BZ234" i="7"/>
  <c r="BY231" i="7"/>
  <c r="CS227" i="7"/>
  <c r="CR224" i="7"/>
  <c r="CQ221" i="7"/>
  <c r="CF219" i="7"/>
  <c r="CK218" i="7"/>
  <c r="CP217" i="7"/>
  <c r="BZ217" i="7"/>
  <c r="CE216" i="7"/>
  <c r="CJ215" i="7"/>
  <c r="CO214" i="7"/>
  <c r="BY214" i="7"/>
  <c r="CD213" i="7"/>
  <c r="CI212" i="7"/>
  <c r="CN211" i="7"/>
  <c r="CS210" i="7"/>
  <c r="CC210" i="7"/>
  <c r="CH209" i="7"/>
  <c r="CM208" i="7"/>
  <c r="CR207" i="7"/>
  <c r="CB207" i="7"/>
  <c r="CG206" i="7"/>
  <c r="CL205" i="7"/>
  <c r="CQ204" i="7"/>
  <c r="CA204" i="7"/>
  <c r="CF203" i="7"/>
  <c r="CK202" i="7"/>
  <c r="CP201" i="7"/>
  <c r="BZ201" i="7"/>
  <c r="CE200" i="7"/>
  <c r="CJ199" i="7"/>
  <c r="CO198" i="7"/>
  <c r="BY198" i="7"/>
  <c r="CD197" i="7"/>
  <c r="CI196" i="7"/>
  <c r="CN195" i="7"/>
  <c r="CD279" i="7"/>
  <c r="CK261" i="7"/>
  <c r="CG249" i="7"/>
  <c r="CD242" i="7"/>
  <c r="CC239" i="7"/>
  <c r="CB236" i="7"/>
  <c r="CA233" i="7"/>
  <c r="BZ230" i="7"/>
  <c r="BY227" i="7"/>
  <c r="CS223" i="7"/>
  <c r="CR220" i="7"/>
  <c r="CA219" i="7"/>
  <c r="CF218" i="7"/>
  <c r="CK217" i="7"/>
  <c r="CP216" i="7"/>
  <c r="BZ216" i="7"/>
  <c r="CE215" i="7"/>
  <c r="CJ214" i="7"/>
  <c r="CO213" i="7"/>
  <c r="BY213" i="7"/>
  <c r="CD212" i="7"/>
  <c r="CI211" i="7"/>
  <c r="CN210" i="7"/>
  <c r="CS209" i="7"/>
  <c r="CC209" i="7"/>
  <c r="CH208" i="7"/>
  <c r="CM207" i="7"/>
  <c r="CR206" i="7"/>
  <c r="CB206" i="7"/>
  <c r="CG205" i="7"/>
  <c r="CL204" i="7"/>
  <c r="CQ203" i="7"/>
  <c r="CA203" i="7"/>
  <c r="CF202" i="7"/>
  <c r="CK201" i="7"/>
  <c r="CP200" i="7"/>
  <c r="BZ200" i="7"/>
  <c r="CE199" i="7"/>
  <c r="CJ198" i="7"/>
  <c r="CO197" i="7"/>
  <c r="BY197" i="7"/>
  <c r="CD196" i="7"/>
  <c r="CI195" i="7"/>
  <c r="CL248" i="7"/>
  <c r="CR232" i="7"/>
  <c r="CN220" i="7"/>
  <c r="CO216" i="7"/>
  <c r="CN213" i="7"/>
  <c r="CM210" i="7"/>
  <c r="CL207" i="7"/>
  <c r="CK204" i="7"/>
  <c r="CJ201" i="7"/>
  <c r="CI198" i="7"/>
  <c r="CO195" i="7"/>
  <c r="CM194" i="7"/>
  <c r="CR193" i="7"/>
  <c r="CB193" i="7"/>
  <c r="CG192" i="7"/>
  <c r="CL191" i="7"/>
  <c r="CQ190" i="7"/>
  <c r="CA190" i="7"/>
  <c r="CF189" i="7"/>
  <c r="CK188" i="7"/>
  <c r="CP187" i="7"/>
  <c r="BZ187" i="7"/>
  <c r="CE186" i="7"/>
  <c r="CJ185" i="7"/>
  <c r="CO184" i="7"/>
  <c r="BY184" i="7"/>
  <c r="CD183" i="7"/>
  <c r="CI182" i="7"/>
  <c r="CN181" i="7"/>
  <c r="CS180" i="7"/>
  <c r="CC180" i="7"/>
  <c r="CH179" i="7"/>
  <c r="CM178" i="7"/>
  <c r="CR177" i="7"/>
  <c r="CB177" i="7"/>
  <c r="CG176" i="7"/>
  <c r="CL175" i="7"/>
  <c r="CQ174" i="7"/>
  <c r="CA174" i="7"/>
  <c r="CF173" i="7"/>
  <c r="CK172" i="7"/>
  <c r="CP171" i="7"/>
  <c r="BZ171" i="7"/>
  <c r="CE170" i="7"/>
  <c r="CJ169" i="7"/>
  <c r="CO168" i="7"/>
  <c r="BY168" i="7"/>
  <c r="CD167" i="7"/>
  <c r="CI166" i="7"/>
  <c r="CN165" i="7"/>
  <c r="CS164" i="7"/>
  <c r="CC164" i="7"/>
  <c r="CH163" i="7"/>
  <c r="BZ260" i="7"/>
  <c r="CQ241" i="7"/>
  <c r="CO235" i="7"/>
  <c r="CM229" i="7"/>
  <c r="CK223" i="7"/>
  <c r="BY219" i="7"/>
  <c r="CI217" i="7"/>
  <c r="CS215" i="7"/>
  <c r="CH214" i="7"/>
  <c r="CI213" i="7"/>
  <c r="CN212" i="7"/>
  <c r="CS211" i="7"/>
  <c r="CC211" i="7"/>
  <c r="CH210" i="7"/>
  <c r="CM209" i="7"/>
  <c r="CR208" i="7"/>
  <c r="CB208" i="7"/>
  <c r="CG207" i="7"/>
  <c r="CL206" i="7"/>
  <c r="CQ205" i="7"/>
  <c r="CA205" i="7"/>
  <c r="CF204" i="7"/>
  <c r="CK203" i="7"/>
  <c r="CP202" i="7"/>
  <c r="BZ202" i="7"/>
  <c r="CE201" i="7"/>
  <c r="CJ200" i="7"/>
  <c r="CO199" i="7"/>
  <c r="BY199" i="7"/>
  <c r="CD198" i="7"/>
  <c r="CI197" i="7"/>
  <c r="CN196" i="7"/>
  <c r="CB284" i="7"/>
  <c r="CF262" i="7"/>
  <c r="CB250" i="7"/>
  <c r="CH242" i="7"/>
  <c r="CG239" i="7"/>
  <c r="CF236" i="7"/>
  <c r="CE233" i="7"/>
  <c r="CD230" i="7"/>
  <c r="CC227" i="7"/>
  <c r="CB224" i="7"/>
  <c r="CA221" i="7"/>
  <c r="CB219" i="7"/>
  <c r="CG218" i="7"/>
  <c r="CL217" i="7"/>
  <c r="CQ216" i="7"/>
  <c r="CA216" i="7"/>
  <c r="CF215" i="7"/>
  <c r="CK214" i="7"/>
  <c r="CP213" i="7"/>
  <c r="BZ213" i="7"/>
  <c r="CE212" i="7"/>
  <c r="CJ211" i="7"/>
  <c r="CO210" i="7"/>
  <c r="BY210" i="7"/>
  <c r="CD209" i="7"/>
  <c r="CI208" i="7"/>
  <c r="CN207" i="7"/>
  <c r="CS206" i="7"/>
  <c r="CC206" i="7"/>
  <c r="CH205" i="7"/>
  <c r="CM204" i="7"/>
  <c r="CR203" i="7"/>
  <c r="CB203" i="7"/>
  <c r="CG202" i="7"/>
  <c r="CL201" i="7"/>
  <c r="CQ200" i="7"/>
  <c r="CA200" i="7"/>
  <c r="CF199" i="7"/>
  <c r="CK198" i="7"/>
  <c r="CP197" i="7"/>
  <c r="BZ197" i="7"/>
  <c r="CE196" i="7"/>
  <c r="CJ195" i="7"/>
  <c r="CN270" i="7"/>
  <c r="CJ258" i="7"/>
  <c r="CF246" i="7"/>
  <c r="CI241" i="7"/>
  <c r="CH238" i="7"/>
  <c r="CG235" i="7"/>
  <c r="CF232" i="7"/>
  <c r="CE229" i="7"/>
  <c r="CD226" i="7"/>
  <c r="CC223" i="7"/>
  <c r="CB220" i="7"/>
  <c r="CR218" i="7"/>
  <c r="CB218" i="7"/>
  <c r="CG217" i="7"/>
  <c r="CL216" i="7"/>
  <c r="CQ215" i="7"/>
  <c r="CA215" i="7"/>
  <c r="CF214" i="7"/>
  <c r="CK213" i="7"/>
  <c r="CP212" i="7"/>
  <c r="BZ212" i="7"/>
  <c r="CE211" i="7"/>
  <c r="CJ210" i="7"/>
  <c r="CO209" i="7"/>
  <c r="BY209" i="7"/>
  <c r="CD208" i="7"/>
  <c r="CI207" i="7"/>
  <c r="CN206" i="7"/>
  <c r="CS205" i="7"/>
  <c r="CC205" i="7"/>
  <c r="CH204" i="7"/>
  <c r="CM203" i="7"/>
  <c r="CR202" i="7"/>
  <c r="CB202" i="7"/>
  <c r="CG201" i="7"/>
  <c r="CL200" i="7"/>
  <c r="CQ199" i="7"/>
  <c r="CA199" i="7"/>
  <c r="CF198" i="7"/>
  <c r="CK197" i="7"/>
  <c r="CP196" i="7"/>
  <c r="BZ196" i="7"/>
  <c r="CE195" i="7"/>
  <c r="BZ242" i="7"/>
  <c r="CQ229" i="7"/>
  <c r="BZ219" i="7"/>
  <c r="BY216" i="7"/>
  <c r="CS212" i="7"/>
  <c r="CR209" i="7"/>
  <c r="CQ206" i="7"/>
  <c r="CP203" i="7"/>
  <c r="CO200" i="7"/>
  <c r="CN197" i="7"/>
  <c r="CG195" i="7"/>
  <c r="CI194" i="7"/>
  <c r="CN193" i="7"/>
  <c r="CS192" i="7"/>
  <c r="CC192" i="7"/>
  <c r="CH191" i="7"/>
  <c r="CM190" i="7"/>
  <c r="CR189" i="7"/>
  <c r="CB189" i="7"/>
  <c r="CG188" i="7"/>
  <c r="CL187" i="7"/>
  <c r="CQ186" i="7"/>
  <c r="CA186" i="7"/>
  <c r="CF185" i="7"/>
  <c r="CK184" i="7"/>
  <c r="CP183" i="7"/>
  <c r="BZ183" i="7"/>
  <c r="CE182" i="7"/>
  <c r="CJ181" i="7"/>
  <c r="CO180" i="7"/>
  <c r="BY180" i="7"/>
  <c r="CD179" i="7"/>
  <c r="CI178" i="7"/>
  <c r="CN177" i="7"/>
  <c r="CS176" i="7"/>
  <c r="CC176" i="7"/>
  <c r="CH175" i="7"/>
  <c r="CM174" i="7"/>
  <c r="CR173" i="7"/>
  <c r="CB173" i="7"/>
  <c r="CG172" i="7"/>
  <c r="CL171" i="7"/>
  <c r="CQ170" i="7"/>
  <c r="CA170" i="7"/>
  <c r="CF169" i="7"/>
  <c r="CK168" i="7"/>
  <c r="CP167" i="7"/>
  <c r="BZ167" i="7"/>
  <c r="CE166" i="7"/>
  <c r="CJ165" i="7"/>
  <c r="CO164" i="7"/>
  <c r="BY164" i="7"/>
  <c r="CD163" i="7"/>
  <c r="BY257" i="7"/>
  <c r="CA241" i="7"/>
  <c r="BY235" i="7"/>
  <c r="CR228" i="7"/>
  <c r="CP222" i="7"/>
  <c r="CP218" i="7"/>
  <c r="CE217" i="7"/>
  <c r="CO215" i="7"/>
  <c r="CD214" i="7"/>
  <c r="CE213" i="7"/>
  <c r="CJ212" i="7"/>
  <c r="CO211" i="7"/>
  <c r="BY211" i="7"/>
  <c r="CD210" i="7"/>
  <c r="CI209" i="7"/>
  <c r="CN208" i="7"/>
  <c r="CS207" i="7"/>
  <c r="CC207" i="7"/>
  <c r="CH206" i="7"/>
  <c r="CM205" i="7"/>
  <c r="CR204" i="7"/>
  <c r="CB204" i="7"/>
  <c r="CG203" i="7"/>
  <c r="CL202" i="7"/>
  <c r="CQ201" i="7"/>
  <c r="CA201" i="7"/>
  <c r="CF200" i="7"/>
  <c r="CK199" i="7"/>
  <c r="CP198" i="7"/>
  <c r="BZ198" i="7"/>
  <c r="CE197" i="7"/>
  <c r="CJ196" i="7"/>
  <c r="CI271" i="7"/>
  <c r="CE259" i="7"/>
  <c r="CA247" i="7"/>
  <c r="CM241" i="7"/>
  <c r="CL238" i="7"/>
  <c r="CK235" i="7"/>
  <c r="CJ232" i="7"/>
  <c r="CI229" i="7"/>
  <c r="CH226" i="7"/>
  <c r="CG223" i="7"/>
  <c r="CF220" i="7"/>
  <c r="CS218" i="7"/>
  <c r="CC218" i="7"/>
  <c r="CH217" i="7"/>
  <c r="CM216" i="7"/>
  <c r="CR215" i="7"/>
  <c r="CB215" i="7"/>
  <c r="CG214" i="7"/>
  <c r="CL213" i="7"/>
  <c r="CQ212" i="7"/>
  <c r="CA212" i="7"/>
  <c r="CF211" i="7"/>
  <c r="CK210" i="7"/>
  <c r="CP209" i="7"/>
  <c r="BZ209" i="7"/>
  <c r="CE208" i="7"/>
  <c r="CJ207" i="7"/>
  <c r="CO206" i="7"/>
  <c r="BY206" i="7"/>
  <c r="CD205" i="7"/>
  <c r="CI204" i="7"/>
  <c r="CN203" i="7"/>
  <c r="CS202" i="7"/>
  <c r="CC202" i="7"/>
  <c r="CH201" i="7"/>
  <c r="CM200" i="7"/>
  <c r="CR199" i="7"/>
  <c r="CB199" i="7"/>
  <c r="CG198" i="7"/>
  <c r="CL197" i="7"/>
  <c r="CQ196" i="7"/>
  <c r="CA196" i="7"/>
  <c r="CF195" i="7"/>
  <c r="CM267" i="7"/>
  <c r="CI255" i="7"/>
  <c r="CQ243" i="7"/>
  <c r="CN240" i="7"/>
  <c r="CM237" i="7"/>
  <c r="CL234" i="7"/>
  <c r="CK231" i="7"/>
  <c r="CJ228" i="7"/>
  <c r="CI225" i="7"/>
  <c r="CH222" i="7"/>
  <c r="CJ219" i="7"/>
  <c r="CN218" i="7"/>
  <c r="CS217" i="7"/>
  <c r="CC217" i="7"/>
  <c r="CH216" i="7"/>
  <c r="CM215" i="7"/>
  <c r="CR214" i="7"/>
  <c r="CB214" i="7"/>
  <c r="CG213" i="7"/>
  <c r="CL212" i="7"/>
  <c r="CQ211" i="7"/>
  <c r="CA211" i="7"/>
  <c r="CF210" i="7"/>
  <c r="CK209" i="7"/>
  <c r="CP208" i="7"/>
  <c r="BZ208" i="7"/>
  <c r="CE207" i="7"/>
  <c r="CJ206" i="7"/>
  <c r="CO205" i="7"/>
  <c r="BY205" i="7"/>
  <c r="CD204" i="7"/>
  <c r="CI203" i="7"/>
  <c r="CN202" i="7"/>
  <c r="CS201" i="7"/>
  <c r="CC201" i="7"/>
  <c r="CH200" i="7"/>
  <c r="CM199" i="7"/>
  <c r="CR198" i="7"/>
  <c r="CB198" i="7"/>
  <c r="CG197" i="7"/>
  <c r="CL196" i="7"/>
  <c r="CQ195" i="7"/>
  <c r="CC276" i="7"/>
  <c r="BY239" i="7"/>
  <c r="CP226" i="7"/>
  <c r="CE218" i="7"/>
  <c r="CD215" i="7"/>
  <c r="CC212" i="7"/>
  <c r="CB209" i="7"/>
  <c r="CA206" i="7"/>
  <c r="BZ203" i="7"/>
  <c r="BY200" i="7"/>
  <c r="CS196" i="7"/>
  <c r="BZ195" i="7"/>
  <c r="CE194" i="7"/>
  <c r="CJ193" i="7"/>
  <c r="CO192" i="7"/>
  <c r="BY192" i="7"/>
  <c r="CD191" i="7"/>
  <c r="CI190" i="7"/>
  <c r="CN189" i="7"/>
  <c r="CS188" i="7"/>
  <c r="CC188" i="7"/>
  <c r="CH187" i="7"/>
  <c r="CM186" i="7"/>
  <c r="CR185" i="7"/>
  <c r="CB185" i="7"/>
  <c r="CG184" i="7"/>
  <c r="CL183" i="7"/>
  <c r="CQ182" i="7"/>
  <c r="CA182" i="7"/>
  <c r="CF181" i="7"/>
  <c r="CK180" i="7"/>
  <c r="CP179" i="7"/>
  <c r="BZ179" i="7"/>
  <c r="CE178" i="7"/>
  <c r="CJ177" i="7"/>
  <c r="CO176" i="7"/>
  <c r="BY176" i="7"/>
  <c r="CD175" i="7"/>
  <c r="CI174" i="7"/>
  <c r="CN173" i="7"/>
  <c r="CS172" i="7"/>
  <c r="CC172" i="7"/>
  <c r="CH171" i="7"/>
  <c r="CM170" i="7"/>
  <c r="CR169" i="7"/>
  <c r="CB169" i="7"/>
  <c r="CG168" i="7"/>
  <c r="CL167" i="7"/>
  <c r="CQ166" i="7"/>
  <c r="CA166" i="7"/>
  <c r="CF165" i="7"/>
  <c r="CK164" i="7"/>
  <c r="CP163" i="7"/>
  <c r="BZ163" i="7"/>
  <c r="CQ247" i="7"/>
  <c r="CP238" i="7"/>
  <c r="CN232" i="7"/>
  <c r="CL226" i="7"/>
  <c r="CJ220" i="7"/>
  <c r="CD218" i="7"/>
  <c r="CN216" i="7"/>
  <c r="CC215" i="7"/>
  <c r="CQ213" i="7"/>
  <c r="CA213" i="7"/>
  <c r="CF212" i="7"/>
  <c r="CK211" i="7"/>
  <c r="CP210" i="7"/>
  <c r="BZ210" i="7"/>
  <c r="CE209" i="7"/>
  <c r="CJ208" i="7"/>
  <c r="CO207" i="7"/>
  <c r="BY207" i="7"/>
  <c r="CD206" i="7"/>
  <c r="CI205" i="7"/>
  <c r="CN204" i="7"/>
  <c r="CS203" i="7"/>
  <c r="CC203" i="7"/>
  <c r="CH202" i="7"/>
  <c r="CM201" i="7"/>
  <c r="CR200" i="7"/>
  <c r="CB200" i="7"/>
  <c r="CG199" i="7"/>
  <c r="CL198" i="7"/>
  <c r="CQ197" i="7"/>
  <c r="CA197" i="7"/>
  <c r="CF196" i="7"/>
  <c r="CH268" i="7"/>
  <c r="CD256" i="7"/>
  <c r="CD244" i="7"/>
  <c r="CR240" i="7"/>
  <c r="CQ237" i="7"/>
  <c r="CP234" i="7"/>
  <c r="CO231" i="7"/>
  <c r="CN228" i="7"/>
  <c r="CM225" i="7"/>
  <c r="CL222" i="7"/>
  <c r="CK219" i="7"/>
  <c r="CO218" i="7"/>
  <c r="BY218" i="7"/>
  <c r="CD217" i="7"/>
  <c r="CI216" i="7"/>
  <c r="CN215" i="7"/>
  <c r="CS214" i="7"/>
  <c r="CC214" i="7"/>
  <c r="CH213" i="7"/>
  <c r="CM212" i="7"/>
  <c r="CR211" i="7"/>
  <c r="CB211" i="7"/>
  <c r="CG210" i="7"/>
  <c r="CL209" i="7"/>
  <c r="CQ208" i="7"/>
  <c r="CA208" i="7"/>
  <c r="CF207" i="7"/>
  <c r="CK206" i="7"/>
  <c r="CP205" i="7"/>
  <c r="BZ205" i="7"/>
  <c r="CE204" i="7"/>
  <c r="CJ203" i="7"/>
  <c r="CO202" i="7"/>
  <c r="BY202" i="7"/>
  <c r="CD201" i="7"/>
  <c r="CI200" i="7"/>
  <c r="CN199" i="7"/>
  <c r="CS198" i="7"/>
  <c r="CC198" i="7"/>
  <c r="CH197" i="7"/>
  <c r="CM196" i="7"/>
  <c r="CR195" i="7"/>
  <c r="CB195" i="7"/>
  <c r="CL264" i="7"/>
  <c r="CH252" i="7"/>
  <c r="BY243" i="7"/>
  <c r="CS239" i="7"/>
  <c r="CR236" i="7"/>
  <c r="CQ233" i="7"/>
  <c r="CP230" i="7"/>
  <c r="CO227" i="7"/>
  <c r="CN224" i="7"/>
  <c r="CM221" i="7"/>
  <c r="CE219" i="7"/>
  <c r="CJ218" i="7"/>
  <c r="CO217" i="7"/>
  <c r="BY217" i="7"/>
  <c r="CD216" i="7"/>
  <c r="CI215" i="7"/>
  <c r="CN214" i="7"/>
  <c r="CS213" i="7"/>
  <c r="CC213" i="7"/>
  <c r="CH212" i="7"/>
  <c r="CM211" i="7"/>
  <c r="CR210" i="7"/>
  <c r="CB210" i="7"/>
  <c r="CG209" i="7"/>
  <c r="CL208" i="7"/>
  <c r="CQ207" i="7"/>
  <c r="CA207" i="7"/>
  <c r="CF206" i="7"/>
  <c r="CK205" i="7"/>
  <c r="CP204" i="7"/>
  <c r="BZ204" i="7"/>
  <c r="CE203" i="7"/>
  <c r="CJ202" i="7"/>
  <c r="CO201" i="7"/>
  <c r="BY201" i="7"/>
  <c r="CD200" i="7"/>
  <c r="CI199" i="7"/>
  <c r="CN198" i="7"/>
  <c r="CS197" i="7"/>
  <c r="CC197" i="7"/>
  <c r="CH196" i="7"/>
  <c r="CM195" i="7"/>
  <c r="CP260" i="7"/>
  <c r="CS235" i="7"/>
  <c r="CO223" i="7"/>
  <c r="CJ217" i="7"/>
  <c r="CI214" i="7"/>
  <c r="CH211" i="7"/>
  <c r="CG208" i="7"/>
  <c r="CF205" i="7"/>
  <c r="CE202" i="7"/>
  <c r="CD199" i="7"/>
  <c r="CC196" i="7"/>
  <c r="CQ194" i="7"/>
  <c r="CA194" i="7"/>
  <c r="CF193" i="7"/>
  <c r="CK192" i="7"/>
  <c r="CP191" i="7"/>
  <c r="BZ191" i="7"/>
  <c r="CE190" i="7"/>
  <c r="CJ189" i="7"/>
  <c r="CO188" i="7"/>
  <c r="BY188" i="7"/>
  <c r="CD187" i="7"/>
  <c r="CI186" i="7"/>
  <c r="CN185" i="7"/>
  <c r="CS184" i="7"/>
  <c r="CC184" i="7"/>
  <c r="CH183" i="7"/>
  <c r="CM182" i="7"/>
  <c r="CR181" i="7"/>
  <c r="CB181" i="7"/>
  <c r="CG180" i="7"/>
  <c r="CL179" i="7"/>
  <c r="CQ178" i="7"/>
  <c r="CA178" i="7"/>
  <c r="CF177" i="7"/>
  <c r="CK176" i="7"/>
  <c r="CP175" i="7"/>
  <c r="BZ175" i="7"/>
  <c r="CE174" i="7"/>
  <c r="CJ173" i="7"/>
  <c r="CO172" i="7"/>
  <c r="BY172" i="7"/>
  <c r="CD171" i="7"/>
  <c r="CI170" i="7"/>
  <c r="CN169" i="7"/>
  <c r="CS168" i="7"/>
  <c r="CC168" i="7"/>
  <c r="CH167" i="7"/>
  <c r="CM166" i="7"/>
  <c r="CR165" i="7"/>
  <c r="CB165" i="7"/>
  <c r="CG164" i="7"/>
  <c r="CL163" i="7"/>
  <c r="CQ162" i="7"/>
  <c r="CA162" i="7"/>
  <c r="CF161" i="7"/>
  <c r="CK160" i="7"/>
  <c r="CP159" i="7"/>
  <c r="BZ159" i="7"/>
  <c r="CE158" i="7"/>
  <c r="CJ157" i="7"/>
  <c r="CO156" i="7"/>
  <c r="BY156" i="7"/>
  <c r="CD155" i="7"/>
  <c r="CI154" i="7"/>
  <c r="CN153" i="7"/>
  <c r="CS152" i="7"/>
  <c r="CC152" i="7"/>
  <c r="CH151" i="7"/>
  <c r="CM150" i="7"/>
  <c r="CR149" i="7"/>
  <c r="CB149" i="7"/>
  <c r="CG148" i="7"/>
  <c r="CL147" i="7"/>
  <c r="CQ146" i="7"/>
  <c r="CA146" i="7"/>
  <c r="CF145" i="7"/>
  <c r="CK144" i="7"/>
  <c r="CP143" i="7"/>
  <c r="BZ143" i="7"/>
  <c r="CE142" i="7"/>
  <c r="CH141" i="7"/>
  <c r="CO140" i="7"/>
  <c r="BY140" i="7"/>
  <c r="CF139" i="7"/>
  <c r="CS269" i="7"/>
  <c r="CD238" i="7"/>
  <c r="BZ226" i="7"/>
  <c r="CA218" i="7"/>
  <c r="BZ215" i="7"/>
  <c r="BY212" i="7"/>
  <c r="CS208" i="7"/>
  <c r="CR205" i="7"/>
  <c r="CQ202" i="7"/>
  <c r="CP199" i="7"/>
  <c r="CO196" i="7"/>
  <c r="BY195" i="7"/>
  <c r="CD194" i="7"/>
  <c r="CI193" i="7"/>
  <c r="CN192" i="7"/>
  <c r="CS191" i="7"/>
  <c r="CC191" i="7"/>
  <c r="CH190" i="7"/>
  <c r="CM189" i="7"/>
  <c r="CR188" i="7"/>
  <c r="CB188" i="7"/>
  <c r="CG187" i="7"/>
  <c r="CL186" i="7"/>
  <c r="CQ185" i="7"/>
  <c r="CA185" i="7"/>
  <c r="CF184" i="7"/>
  <c r="CK183" i="7"/>
  <c r="CP182" i="7"/>
  <c r="BZ182" i="7"/>
  <c r="CE181" i="7"/>
  <c r="CJ180" i="7"/>
  <c r="CO179" i="7"/>
  <c r="BY179" i="7"/>
  <c r="CD178" i="7"/>
  <c r="CI177" i="7"/>
  <c r="CN176" i="7"/>
  <c r="CS175" i="7"/>
  <c r="CC175" i="7"/>
  <c r="CH174" i="7"/>
  <c r="CM173" i="7"/>
  <c r="CR172" i="7"/>
  <c r="CB172" i="7"/>
  <c r="CG171" i="7"/>
  <c r="CL170" i="7"/>
  <c r="CQ169" i="7"/>
  <c r="CA169" i="7"/>
  <c r="CF168" i="7"/>
  <c r="CK167" i="7"/>
  <c r="CP166" i="7"/>
  <c r="BZ166" i="7"/>
  <c r="CE165" i="7"/>
  <c r="CJ164" i="7"/>
  <c r="CO163" i="7"/>
  <c r="BY163" i="7"/>
  <c r="CD162" i="7"/>
  <c r="CI161" i="7"/>
  <c r="CN160" i="7"/>
  <c r="CS159" i="7"/>
  <c r="CC159" i="7"/>
  <c r="CH158" i="7"/>
  <c r="CM157" i="7"/>
  <c r="CR156" i="7"/>
  <c r="CB156" i="7"/>
  <c r="CG155" i="7"/>
  <c r="CL154" i="7"/>
  <c r="CQ153" i="7"/>
  <c r="CA153" i="7"/>
  <c r="CF152" i="7"/>
  <c r="CK151" i="7"/>
  <c r="CP150" i="7"/>
  <c r="BZ150" i="7"/>
  <c r="CE149" i="7"/>
  <c r="CJ148" i="7"/>
  <c r="CO147" i="7"/>
  <c r="BY147" i="7"/>
  <c r="CD146" i="7"/>
  <c r="CI145" i="7"/>
  <c r="CN144" i="7"/>
  <c r="CS143" i="7"/>
  <c r="CC143" i="7"/>
  <c r="CH142" i="7"/>
  <c r="CO141" i="7"/>
  <c r="BY141" i="7"/>
  <c r="CF140" i="7"/>
  <c r="CI139" i="7"/>
  <c r="CL138" i="7"/>
  <c r="CJ240" i="7"/>
  <c r="CF228" i="7"/>
  <c r="CM218" i="7"/>
  <c r="CL215" i="7"/>
  <c r="CK212" i="7"/>
  <c r="CJ209" i="7"/>
  <c r="CI206" i="7"/>
  <c r="CH203" i="7"/>
  <c r="CG200" i="7"/>
  <c r="CF197" i="7"/>
  <c r="CC195" i="7"/>
  <c r="CG194" i="7"/>
  <c r="CL193" i="7"/>
  <c r="CQ192" i="7"/>
  <c r="CA192" i="7"/>
  <c r="CF191" i="7"/>
  <c r="CK190" i="7"/>
  <c r="CP189" i="7"/>
  <c r="BZ189" i="7"/>
  <c r="CE188" i="7"/>
  <c r="CJ187" i="7"/>
  <c r="CO186" i="7"/>
  <c r="BY186" i="7"/>
  <c r="CD185" i="7"/>
  <c r="CI184" i="7"/>
  <c r="CN183" i="7"/>
  <c r="CS182" i="7"/>
  <c r="CC182" i="7"/>
  <c r="CH181" i="7"/>
  <c r="CM180" i="7"/>
  <c r="CR179" i="7"/>
  <c r="CB179" i="7"/>
  <c r="CG178" i="7"/>
  <c r="CL177" i="7"/>
  <c r="CQ176" i="7"/>
  <c r="CA176" i="7"/>
  <c r="CF175" i="7"/>
  <c r="CK174" i="7"/>
  <c r="CP173" i="7"/>
  <c r="BZ173" i="7"/>
  <c r="CE172" i="7"/>
  <c r="CJ171" i="7"/>
  <c r="CO170" i="7"/>
  <c r="BY170" i="7"/>
  <c r="CD169" i="7"/>
  <c r="CI168" i="7"/>
  <c r="CN167" i="7"/>
  <c r="CS166" i="7"/>
  <c r="CC166" i="7"/>
  <c r="CH165" i="7"/>
  <c r="CM164" i="7"/>
  <c r="CR163" i="7"/>
  <c r="CB163" i="7"/>
  <c r="CG162" i="7"/>
  <c r="CL161" i="7"/>
  <c r="CQ160" i="7"/>
  <c r="CA160" i="7"/>
  <c r="CF159" i="7"/>
  <c r="CK158" i="7"/>
  <c r="CP157" i="7"/>
  <c r="BZ157" i="7"/>
  <c r="CE156" i="7"/>
  <c r="CJ155" i="7"/>
  <c r="CO154" i="7"/>
  <c r="BY154" i="7"/>
  <c r="CD153" i="7"/>
  <c r="CI152" i="7"/>
  <c r="CN151" i="7"/>
  <c r="CS150" i="7"/>
  <c r="CC150" i="7"/>
  <c r="CH149" i="7"/>
  <c r="CM148" i="7"/>
  <c r="CR147" i="7"/>
  <c r="CB147" i="7"/>
  <c r="CG146" i="7"/>
  <c r="CL145" i="7"/>
  <c r="CQ144" i="7"/>
  <c r="CA144" i="7"/>
  <c r="CF143" i="7"/>
  <c r="CK142" i="7"/>
  <c r="CR141" i="7"/>
  <c r="CB141" i="7"/>
  <c r="CE140" i="7"/>
  <c r="CH139" i="7"/>
  <c r="CO138" i="7"/>
  <c r="CN217" i="7"/>
  <c r="CJ205" i="7"/>
  <c r="CR194" i="7"/>
  <c r="CQ191" i="7"/>
  <c r="CP188" i="7"/>
  <c r="CO185" i="7"/>
  <c r="CN182" i="7"/>
  <c r="CM179" i="7"/>
  <c r="CL176" i="7"/>
  <c r="CK173" i="7"/>
  <c r="CJ170" i="7"/>
  <c r="CI167" i="7"/>
  <c r="CH164" i="7"/>
  <c r="CG161" i="7"/>
  <c r="CF158" i="7"/>
  <c r="CE155" i="7"/>
  <c r="CD152" i="7"/>
  <c r="CC149" i="7"/>
  <c r="CB146" i="7"/>
  <c r="CA143" i="7"/>
  <c r="CL140" i="7"/>
  <c r="CC138" i="7"/>
  <c r="CJ137" i="7"/>
  <c r="CM136" i="7"/>
  <c r="CP135" i="7"/>
  <c r="BZ135" i="7"/>
  <c r="CG134" i="7"/>
  <c r="CN133" i="7"/>
  <c r="CQ132" i="7"/>
  <c r="CA132" i="7"/>
  <c r="CD131" i="7"/>
  <c r="CK130" i="7"/>
  <c r="CR129" i="7"/>
  <c r="CB129" i="7"/>
  <c r="CE128" i="7"/>
  <c r="CH127" i="7"/>
  <c r="CO126" i="7"/>
  <c r="BY126" i="7"/>
  <c r="CF125" i="7"/>
  <c r="CI124" i="7"/>
  <c r="CL123" i="7"/>
  <c r="CS122" i="7"/>
  <c r="CC122" i="7"/>
  <c r="CJ121" i="7"/>
  <c r="CM120" i="7"/>
  <c r="CP119" i="7"/>
  <c r="BZ119" i="7"/>
  <c r="CG118" i="7"/>
  <c r="CN117" i="7"/>
  <c r="CQ116" i="7"/>
  <c r="CA116" i="7"/>
  <c r="CD115" i="7"/>
  <c r="CK114" i="7"/>
  <c r="CR113" i="7"/>
  <c r="CB113" i="7"/>
  <c r="CE112" i="7"/>
  <c r="CH111" i="7"/>
  <c r="CO110" i="7"/>
  <c r="BY110" i="7"/>
  <c r="CF109" i="7"/>
  <c r="CI108" i="7"/>
  <c r="CL107" i="7"/>
  <c r="CS106" i="7"/>
  <c r="CC106" i="7"/>
  <c r="CJ105" i="7"/>
  <c r="CM104" i="7"/>
  <c r="CP103" i="7"/>
  <c r="BZ103" i="7"/>
  <c r="CG102" i="7"/>
  <c r="CN101" i="7"/>
  <c r="CQ100" i="7"/>
  <c r="CA100" i="7"/>
  <c r="CD99" i="7"/>
  <c r="CK98" i="7"/>
  <c r="CR97" i="7"/>
  <c r="CB97" i="7"/>
  <c r="CE96" i="7"/>
  <c r="CH95" i="7"/>
  <c r="CO94" i="7"/>
  <c r="BY94" i="7"/>
  <c r="CF93" i="7"/>
  <c r="CI92" i="7"/>
  <c r="CM233" i="7"/>
  <c r="CQ210" i="7"/>
  <c r="CM198" i="7"/>
  <c r="CC193" i="7"/>
  <c r="CB190" i="7"/>
  <c r="CA187" i="7"/>
  <c r="BZ184" i="7"/>
  <c r="BY181" i="7"/>
  <c r="CS177" i="7"/>
  <c r="CR174" i="7"/>
  <c r="CQ171" i="7"/>
  <c r="CP168" i="7"/>
  <c r="CO165" i="7"/>
  <c r="CN162" i="7"/>
  <c r="CM159" i="7"/>
  <c r="CL156" i="7"/>
  <c r="CK153" i="7"/>
  <c r="CJ150" i="7"/>
  <c r="CI147" i="7"/>
  <c r="CH144" i="7"/>
  <c r="CM141" i="7"/>
  <c r="CF138" i="7"/>
  <c r="CI137" i="7"/>
  <c r="CL136" i="7"/>
  <c r="CS135" i="7"/>
  <c r="CC135" i="7"/>
  <c r="CJ134" i="7"/>
  <c r="CM133" i="7"/>
  <c r="CP132" i="7"/>
  <c r="BZ132" i="7"/>
  <c r="CG131" i="7"/>
  <c r="CN130" i="7"/>
  <c r="CQ129" i="7"/>
  <c r="CA129" i="7"/>
  <c r="CD128" i="7"/>
  <c r="CK127" i="7"/>
  <c r="CR126" i="7"/>
  <c r="CB126" i="7"/>
  <c r="CE125" i="7"/>
  <c r="CH124" i="7"/>
  <c r="CO123" i="7"/>
  <c r="BY123" i="7"/>
  <c r="CF122" i="7"/>
  <c r="CI121" i="7"/>
  <c r="CL120" i="7"/>
  <c r="CS119" i="7"/>
  <c r="CC119" i="7"/>
  <c r="CJ118" i="7"/>
  <c r="CM117" i="7"/>
  <c r="CP116" i="7"/>
  <c r="BZ116" i="7"/>
  <c r="CG115" i="7"/>
  <c r="CN114" i="7"/>
  <c r="CQ113" i="7"/>
  <c r="CA113" i="7"/>
  <c r="CD112" i="7"/>
  <c r="CK111" i="7"/>
  <c r="CM162" i="7"/>
  <c r="CR161" i="7"/>
  <c r="CB161" i="7"/>
  <c r="CG160" i="7"/>
  <c r="CL159" i="7"/>
  <c r="CQ158" i="7"/>
  <c r="CA158" i="7"/>
  <c r="CF157" i="7"/>
  <c r="CK156" i="7"/>
  <c r="CP155" i="7"/>
  <c r="BZ155" i="7"/>
  <c r="CE154" i="7"/>
  <c r="CJ153" i="7"/>
  <c r="CO152" i="7"/>
  <c r="BY152" i="7"/>
  <c r="CD151" i="7"/>
  <c r="CI150" i="7"/>
  <c r="CN149" i="7"/>
  <c r="CS148" i="7"/>
  <c r="CC148" i="7"/>
  <c r="CH147" i="7"/>
  <c r="CM146" i="7"/>
  <c r="CR145" i="7"/>
  <c r="CB145" i="7"/>
  <c r="CG144" i="7"/>
  <c r="CL143" i="7"/>
  <c r="CQ142" i="7"/>
  <c r="CA142" i="7"/>
  <c r="CD141" i="7"/>
  <c r="CK140" i="7"/>
  <c r="CR139" i="7"/>
  <c r="CB139" i="7"/>
  <c r="CO257" i="7"/>
  <c r="CC235" i="7"/>
  <c r="BY223" i="7"/>
  <c r="CF217" i="7"/>
  <c r="CE214" i="7"/>
  <c r="CD211" i="7"/>
  <c r="CC208" i="7"/>
  <c r="CB205" i="7"/>
  <c r="CA202" i="7"/>
  <c r="BZ199" i="7"/>
  <c r="BY196" i="7"/>
  <c r="CP194" i="7"/>
  <c r="BZ194" i="7"/>
  <c r="CE193" i="7"/>
  <c r="CJ192" i="7"/>
  <c r="CO191" i="7"/>
  <c r="BY191" i="7"/>
  <c r="CD190" i="7"/>
  <c r="CI189" i="7"/>
  <c r="CN188" i="7"/>
  <c r="CS187" i="7"/>
  <c r="CC187" i="7"/>
  <c r="CH186" i="7"/>
  <c r="CM185" i="7"/>
  <c r="CR184" i="7"/>
  <c r="CB184" i="7"/>
  <c r="CG183" i="7"/>
  <c r="CL182" i="7"/>
  <c r="CQ181" i="7"/>
  <c r="CA181" i="7"/>
  <c r="CF180" i="7"/>
  <c r="CK179" i="7"/>
  <c r="CP178" i="7"/>
  <c r="BZ178" i="7"/>
  <c r="CE177" i="7"/>
  <c r="CJ176" i="7"/>
  <c r="CO175" i="7"/>
  <c r="BY175" i="7"/>
  <c r="CD174" i="7"/>
  <c r="CI173" i="7"/>
  <c r="CN172" i="7"/>
  <c r="CS171" i="7"/>
  <c r="CC171" i="7"/>
  <c r="CH170" i="7"/>
  <c r="CM169" i="7"/>
  <c r="CR168" i="7"/>
  <c r="CB168" i="7"/>
  <c r="CG167" i="7"/>
  <c r="CL166" i="7"/>
  <c r="CQ165" i="7"/>
  <c r="CA165" i="7"/>
  <c r="CF164" i="7"/>
  <c r="CK163" i="7"/>
  <c r="CP162" i="7"/>
  <c r="BZ162" i="7"/>
  <c r="CE161" i="7"/>
  <c r="CJ160" i="7"/>
  <c r="CO159" i="7"/>
  <c r="BY159" i="7"/>
  <c r="CD158" i="7"/>
  <c r="CI157" i="7"/>
  <c r="CN156" i="7"/>
  <c r="CS155" i="7"/>
  <c r="CC155" i="7"/>
  <c r="CH154" i="7"/>
  <c r="CM153" i="7"/>
  <c r="CR152" i="7"/>
  <c r="CB152" i="7"/>
  <c r="CG151" i="7"/>
  <c r="CL150" i="7"/>
  <c r="CQ149" i="7"/>
  <c r="CA149" i="7"/>
  <c r="CF148" i="7"/>
  <c r="CK147" i="7"/>
  <c r="CP146" i="7"/>
  <c r="BZ146" i="7"/>
  <c r="CE145" i="7"/>
  <c r="CJ144" i="7"/>
  <c r="CO143" i="7"/>
  <c r="BY143" i="7"/>
  <c r="CD142" i="7"/>
  <c r="CK141" i="7"/>
  <c r="CR140" i="7"/>
  <c r="CB140" i="7"/>
  <c r="CE139" i="7"/>
  <c r="CR266" i="7"/>
  <c r="CI237" i="7"/>
  <c r="CE225" i="7"/>
  <c r="CR217" i="7"/>
  <c r="CQ214" i="7"/>
  <c r="CP211" i="7"/>
  <c r="CO208" i="7"/>
  <c r="CN205" i="7"/>
  <c r="CM202" i="7"/>
  <c r="CL199" i="7"/>
  <c r="CK196" i="7"/>
  <c r="CS194" i="7"/>
  <c r="CC194" i="7"/>
  <c r="CH193" i="7"/>
  <c r="CM192" i="7"/>
  <c r="CR191" i="7"/>
  <c r="CB191" i="7"/>
  <c r="CG190" i="7"/>
  <c r="CL189" i="7"/>
  <c r="CQ188" i="7"/>
  <c r="CA188" i="7"/>
  <c r="CF187" i="7"/>
  <c r="CK186" i="7"/>
  <c r="CP185" i="7"/>
  <c r="BZ185" i="7"/>
  <c r="CE184" i="7"/>
  <c r="CJ183" i="7"/>
  <c r="CO182" i="7"/>
  <c r="BY182" i="7"/>
  <c r="CD181" i="7"/>
  <c r="CI180" i="7"/>
  <c r="CN179" i="7"/>
  <c r="CS178" i="7"/>
  <c r="CC178" i="7"/>
  <c r="CH177" i="7"/>
  <c r="CM176" i="7"/>
  <c r="CR175" i="7"/>
  <c r="CB175" i="7"/>
  <c r="CG174" i="7"/>
  <c r="CL173" i="7"/>
  <c r="CQ172" i="7"/>
  <c r="CA172" i="7"/>
  <c r="CF171" i="7"/>
  <c r="CK170" i="7"/>
  <c r="CP169" i="7"/>
  <c r="BZ169" i="7"/>
  <c r="CE168" i="7"/>
  <c r="CJ167" i="7"/>
  <c r="CO166" i="7"/>
  <c r="BY166" i="7"/>
  <c r="CD165" i="7"/>
  <c r="CI164" i="7"/>
  <c r="CN163" i="7"/>
  <c r="CS162" i="7"/>
  <c r="CC162" i="7"/>
  <c r="CH161" i="7"/>
  <c r="CM160" i="7"/>
  <c r="CR159" i="7"/>
  <c r="CB159" i="7"/>
  <c r="CG158" i="7"/>
  <c r="CL157" i="7"/>
  <c r="CQ156" i="7"/>
  <c r="CA156" i="7"/>
  <c r="CF155" i="7"/>
  <c r="CK154" i="7"/>
  <c r="CP153" i="7"/>
  <c r="BZ153" i="7"/>
  <c r="CE152" i="7"/>
  <c r="CJ151" i="7"/>
  <c r="CO150" i="7"/>
  <c r="BY150" i="7"/>
  <c r="CD149" i="7"/>
  <c r="CI148" i="7"/>
  <c r="CN147" i="7"/>
  <c r="CS146" i="7"/>
  <c r="CC146" i="7"/>
  <c r="CH145" i="7"/>
  <c r="CM144" i="7"/>
  <c r="CR143" i="7"/>
  <c r="CB143" i="7"/>
  <c r="CG142" i="7"/>
  <c r="CN141" i="7"/>
  <c r="CQ140" i="7"/>
  <c r="CA140" i="7"/>
  <c r="CD139" i="7"/>
  <c r="CQ263" i="7"/>
  <c r="CM214" i="7"/>
  <c r="CI202" i="7"/>
  <c r="CB194" i="7"/>
  <c r="CA191" i="7"/>
  <c r="BZ188" i="7"/>
  <c r="BY185" i="7"/>
  <c r="CS181" i="7"/>
  <c r="CR178" i="7"/>
  <c r="CQ175" i="7"/>
  <c r="CP172" i="7"/>
  <c r="CO169" i="7"/>
  <c r="CN166" i="7"/>
  <c r="CM163" i="7"/>
  <c r="CL160" i="7"/>
  <c r="CK157" i="7"/>
  <c r="CJ154" i="7"/>
  <c r="CI151" i="7"/>
  <c r="CH148" i="7"/>
  <c r="CG145" i="7"/>
  <c r="CF142" i="7"/>
  <c r="CK139" i="7"/>
  <c r="BY138" i="7"/>
  <c r="CF137" i="7"/>
  <c r="CI136" i="7"/>
  <c r="CL135" i="7"/>
  <c r="CS134" i="7"/>
  <c r="CC134" i="7"/>
  <c r="CJ133" i="7"/>
  <c r="CM132" i="7"/>
  <c r="CP131" i="7"/>
  <c r="BZ131" i="7"/>
  <c r="CG130" i="7"/>
  <c r="CN129" i="7"/>
  <c r="CQ128" i="7"/>
  <c r="CA128" i="7"/>
  <c r="CD127" i="7"/>
  <c r="CK126" i="7"/>
  <c r="CR125" i="7"/>
  <c r="CB125" i="7"/>
  <c r="CE124" i="7"/>
  <c r="CH123" i="7"/>
  <c r="CO122" i="7"/>
  <c r="BY122" i="7"/>
  <c r="CF121" i="7"/>
  <c r="CI120" i="7"/>
  <c r="CL119" i="7"/>
  <c r="CS118" i="7"/>
  <c r="CC118" i="7"/>
  <c r="CJ117" i="7"/>
  <c r="CM116" i="7"/>
  <c r="CP115" i="7"/>
  <c r="BZ115" i="7"/>
  <c r="CG114" i="7"/>
  <c r="CN113" i="7"/>
  <c r="CQ112" i="7"/>
  <c r="CA112" i="7"/>
  <c r="CD111" i="7"/>
  <c r="CK110" i="7"/>
  <c r="CR109" i="7"/>
  <c r="CB109" i="7"/>
  <c r="CE108" i="7"/>
  <c r="CH107" i="7"/>
  <c r="CO106" i="7"/>
  <c r="BY106" i="7"/>
  <c r="CF105" i="7"/>
  <c r="CI104" i="7"/>
  <c r="CL103" i="7"/>
  <c r="CS102" i="7"/>
  <c r="CC102" i="7"/>
  <c r="CJ101" i="7"/>
  <c r="CM100" i="7"/>
  <c r="CP99" i="7"/>
  <c r="BZ99" i="7"/>
  <c r="CG98" i="7"/>
  <c r="CN97" i="7"/>
  <c r="CQ96" i="7"/>
  <c r="CA96" i="7"/>
  <c r="CD95" i="7"/>
  <c r="CK94" i="7"/>
  <c r="CR93" i="7"/>
  <c r="CB93" i="7"/>
  <c r="CE92" i="7"/>
  <c r="CI221" i="7"/>
  <c r="CP207" i="7"/>
  <c r="CP195" i="7"/>
  <c r="CH192" i="7"/>
  <c r="CG189" i="7"/>
  <c r="CF186" i="7"/>
  <c r="CE183" i="7"/>
  <c r="CD180" i="7"/>
  <c r="CC177" i="7"/>
  <c r="CB174" i="7"/>
  <c r="CA171" i="7"/>
  <c r="BZ168" i="7"/>
  <c r="BY165" i="7"/>
  <c r="CS161" i="7"/>
  <c r="CR158" i="7"/>
  <c r="CQ155" i="7"/>
  <c r="CP152" i="7"/>
  <c r="CO149" i="7"/>
  <c r="CN146" i="7"/>
  <c r="CM143" i="7"/>
  <c r="CH140" i="7"/>
  <c r="CB138" i="7"/>
  <c r="CE137" i="7"/>
  <c r="CH136" i="7"/>
  <c r="CO135" i="7"/>
  <c r="BY135" i="7"/>
  <c r="CF134" i="7"/>
  <c r="CI133" i="7"/>
  <c r="CL132" i="7"/>
  <c r="CS131" i="7"/>
  <c r="CC131" i="7"/>
  <c r="CJ130" i="7"/>
  <c r="CM129" i="7"/>
  <c r="CP128" i="7"/>
  <c r="BZ128" i="7"/>
  <c r="CG127" i="7"/>
  <c r="CN126" i="7"/>
  <c r="CQ125" i="7"/>
  <c r="CA125" i="7"/>
  <c r="CD124" i="7"/>
  <c r="CK123" i="7"/>
  <c r="CR122" i="7"/>
  <c r="CB122" i="7"/>
  <c r="CE121" i="7"/>
  <c r="CH120" i="7"/>
  <c r="CO119" i="7"/>
  <c r="BY119" i="7"/>
  <c r="CF118" i="7"/>
  <c r="CI117" i="7"/>
  <c r="CL116" i="7"/>
  <c r="CS115" i="7"/>
  <c r="CC115" i="7"/>
  <c r="CJ114" i="7"/>
  <c r="CM113" i="7"/>
  <c r="CP112" i="7"/>
  <c r="BZ112" i="7"/>
  <c r="CI162" i="7"/>
  <c r="CN161" i="7"/>
  <c r="CS160" i="7"/>
  <c r="CC160" i="7"/>
  <c r="CH159" i="7"/>
  <c r="CM158" i="7"/>
  <c r="CR157" i="7"/>
  <c r="CB157" i="7"/>
  <c r="CG156" i="7"/>
  <c r="CL155" i="7"/>
  <c r="CQ154" i="7"/>
  <c r="CA154" i="7"/>
  <c r="CF153" i="7"/>
  <c r="CK152" i="7"/>
  <c r="CP151" i="7"/>
  <c r="BZ151" i="7"/>
  <c r="CE150" i="7"/>
  <c r="CJ149" i="7"/>
  <c r="CO148" i="7"/>
  <c r="BY148" i="7"/>
  <c r="CD147" i="7"/>
  <c r="CI146" i="7"/>
  <c r="CN145" i="7"/>
  <c r="CS144" i="7"/>
  <c r="CC144" i="7"/>
  <c r="CH143" i="7"/>
  <c r="CM142" i="7"/>
  <c r="CP141" i="7"/>
  <c r="BZ141" i="7"/>
  <c r="CG140" i="7"/>
  <c r="CN139" i="7"/>
  <c r="CQ138" i="7"/>
  <c r="CK245" i="7"/>
  <c r="CB232" i="7"/>
  <c r="CS219" i="7"/>
  <c r="CK216" i="7"/>
  <c r="CJ213" i="7"/>
  <c r="CI210" i="7"/>
  <c r="CH207" i="7"/>
  <c r="CG204" i="7"/>
  <c r="CF201" i="7"/>
  <c r="CE198" i="7"/>
  <c r="CL195" i="7"/>
  <c r="CL194" i="7"/>
  <c r="CQ193" i="7"/>
  <c r="CA193" i="7"/>
  <c r="CF192" i="7"/>
  <c r="CK191" i="7"/>
  <c r="CP190" i="7"/>
  <c r="BZ190" i="7"/>
  <c r="CE189" i="7"/>
  <c r="CJ188" i="7"/>
  <c r="CO187" i="7"/>
  <c r="BY187" i="7"/>
  <c r="CD186" i="7"/>
  <c r="CI185" i="7"/>
  <c r="CN184" i="7"/>
  <c r="CS183" i="7"/>
  <c r="CC183" i="7"/>
  <c r="CH182" i="7"/>
  <c r="CM181" i="7"/>
  <c r="CR180" i="7"/>
  <c r="CB180" i="7"/>
  <c r="CG179" i="7"/>
  <c r="CL178" i="7"/>
  <c r="CQ177" i="7"/>
  <c r="CA177" i="7"/>
  <c r="CF176" i="7"/>
  <c r="CK175" i="7"/>
  <c r="CP174" i="7"/>
  <c r="BZ174" i="7"/>
  <c r="CE173" i="7"/>
  <c r="CJ172" i="7"/>
  <c r="CO171" i="7"/>
  <c r="BY171" i="7"/>
  <c r="CD170" i="7"/>
  <c r="CI169" i="7"/>
  <c r="CN168" i="7"/>
  <c r="CS167" i="7"/>
  <c r="CC167" i="7"/>
  <c r="CH166" i="7"/>
  <c r="CM165" i="7"/>
  <c r="CR164" i="7"/>
  <c r="CB164" i="7"/>
  <c r="CG163" i="7"/>
  <c r="CL162" i="7"/>
  <c r="CQ161" i="7"/>
  <c r="CA161" i="7"/>
  <c r="CF160" i="7"/>
  <c r="CK159" i="7"/>
  <c r="CP158" i="7"/>
  <c r="BZ158" i="7"/>
  <c r="CE157" i="7"/>
  <c r="CJ156" i="7"/>
  <c r="CO155" i="7"/>
  <c r="BY155" i="7"/>
  <c r="CD154" i="7"/>
  <c r="CI153" i="7"/>
  <c r="CN152" i="7"/>
  <c r="CS151" i="7"/>
  <c r="CC151" i="7"/>
  <c r="CH150" i="7"/>
  <c r="CM149" i="7"/>
  <c r="CR148" i="7"/>
  <c r="CB148" i="7"/>
  <c r="CG147" i="7"/>
  <c r="CL146" i="7"/>
  <c r="CQ145" i="7"/>
  <c r="CA145" i="7"/>
  <c r="CF144" i="7"/>
  <c r="CK143" i="7"/>
  <c r="CP142" i="7"/>
  <c r="BZ142" i="7"/>
  <c r="CG141" i="7"/>
  <c r="CN140" i="7"/>
  <c r="CQ139" i="7"/>
  <c r="CA139" i="7"/>
  <c r="CN254" i="7"/>
  <c r="CH234" i="7"/>
  <c r="CD222" i="7"/>
  <c r="CB217" i="7"/>
  <c r="CA214" i="7"/>
  <c r="BZ211" i="7"/>
  <c r="BY208" i="7"/>
  <c r="CS204" i="7"/>
  <c r="CR201" i="7"/>
  <c r="CQ198" i="7"/>
  <c r="CS195" i="7"/>
  <c r="CO194" i="7"/>
  <c r="BY194" i="7"/>
  <c r="CD193" i="7"/>
  <c r="CI192" i="7"/>
  <c r="CN191" i="7"/>
  <c r="CS190" i="7"/>
  <c r="CC190" i="7"/>
  <c r="CH189" i="7"/>
  <c r="CM188" i="7"/>
  <c r="CR187" i="7"/>
  <c r="CB187" i="7"/>
  <c r="CG186" i="7"/>
  <c r="CL185" i="7"/>
  <c r="CQ184" i="7"/>
  <c r="CA184" i="7"/>
  <c r="CF183" i="7"/>
  <c r="CK182" i="7"/>
  <c r="CP181" i="7"/>
  <c r="BZ181" i="7"/>
  <c r="CE180" i="7"/>
  <c r="CJ179" i="7"/>
  <c r="CO178" i="7"/>
  <c r="BY178" i="7"/>
  <c r="CD177" i="7"/>
  <c r="CI176" i="7"/>
  <c r="CN175" i="7"/>
  <c r="CS174" i="7"/>
  <c r="CC174" i="7"/>
  <c r="CH173" i="7"/>
  <c r="CM172" i="7"/>
  <c r="CR171" i="7"/>
  <c r="CB171" i="7"/>
  <c r="CG170" i="7"/>
  <c r="CL169" i="7"/>
  <c r="CQ168" i="7"/>
  <c r="CA168" i="7"/>
  <c r="CF167" i="7"/>
  <c r="CK166" i="7"/>
  <c r="CP165" i="7"/>
  <c r="BZ165" i="7"/>
  <c r="CE164" i="7"/>
  <c r="CJ163" i="7"/>
  <c r="CO162" i="7"/>
  <c r="BY162" i="7"/>
  <c r="CD161" i="7"/>
  <c r="CI160" i="7"/>
  <c r="CN159" i="7"/>
  <c r="CS158" i="7"/>
  <c r="CC158" i="7"/>
  <c r="CH157" i="7"/>
  <c r="CM156" i="7"/>
  <c r="CR155" i="7"/>
  <c r="CB155" i="7"/>
  <c r="CG154" i="7"/>
  <c r="CL153" i="7"/>
  <c r="CQ152" i="7"/>
  <c r="CA152" i="7"/>
  <c r="CF151" i="7"/>
  <c r="CK150" i="7"/>
  <c r="CP149" i="7"/>
  <c r="BZ149" i="7"/>
  <c r="CE148" i="7"/>
  <c r="CJ147" i="7"/>
  <c r="CO146" i="7"/>
  <c r="BY146" i="7"/>
  <c r="CD145" i="7"/>
  <c r="CI144" i="7"/>
  <c r="CN143" i="7"/>
  <c r="CS142" i="7"/>
  <c r="CC142" i="7"/>
  <c r="CJ141" i="7"/>
  <c r="CM140" i="7"/>
  <c r="CP139" i="7"/>
  <c r="BZ139" i="7"/>
  <c r="CN236" i="7"/>
  <c r="CL211" i="7"/>
  <c r="CH199" i="7"/>
  <c r="CG193" i="7"/>
  <c r="CF190" i="7"/>
  <c r="CE187" i="7"/>
  <c r="CD184" i="7"/>
  <c r="CC181" i="7"/>
  <c r="CB178" i="7"/>
  <c r="CA175" i="7"/>
  <c r="BZ172" i="7"/>
  <c r="BY169" i="7"/>
  <c r="CS165" i="7"/>
  <c r="CR162" i="7"/>
  <c r="CQ159" i="7"/>
  <c r="CP156" i="7"/>
  <c r="CO153" i="7"/>
  <c r="CN150" i="7"/>
  <c r="CM147" i="7"/>
  <c r="CL144" i="7"/>
  <c r="CQ141" i="7"/>
  <c r="CK138" i="7"/>
  <c r="CR137" i="7"/>
  <c r="CB137" i="7"/>
  <c r="CE136" i="7"/>
  <c r="CH135" i="7"/>
  <c r="CO134" i="7"/>
  <c r="BY134" i="7"/>
  <c r="CF133" i="7"/>
  <c r="CI132" i="7"/>
  <c r="CL131" i="7"/>
  <c r="CS130" i="7"/>
  <c r="CC130" i="7"/>
  <c r="CJ129" i="7"/>
  <c r="CM128" i="7"/>
  <c r="CP127" i="7"/>
  <c r="BZ127" i="7"/>
  <c r="CG126" i="7"/>
  <c r="CN125" i="7"/>
  <c r="CQ124" i="7"/>
  <c r="CA124" i="7"/>
  <c r="CD123" i="7"/>
  <c r="CK122" i="7"/>
  <c r="CR121" i="7"/>
  <c r="CB121" i="7"/>
  <c r="CE120" i="7"/>
  <c r="CH119" i="7"/>
  <c r="CO118" i="7"/>
  <c r="BY118" i="7"/>
  <c r="CF117" i="7"/>
  <c r="CI116" i="7"/>
  <c r="CL115" i="7"/>
  <c r="CS114" i="7"/>
  <c r="CC114" i="7"/>
  <c r="CJ113" i="7"/>
  <c r="CM112" i="7"/>
  <c r="CP111" i="7"/>
  <c r="BZ111" i="7"/>
  <c r="CG110" i="7"/>
  <c r="CN109" i="7"/>
  <c r="CQ108" i="7"/>
  <c r="CA108" i="7"/>
  <c r="CD107" i="7"/>
  <c r="CK106" i="7"/>
  <c r="CR105" i="7"/>
  <c r="CB105" i="7"/>
  <c r="CE104" i="7"/>
  <c r="CH103" i="7"/>
  <c r="CO102" i="7"/>
  <c r="BY102" i="7"/>
  <c r="CF101" i="7"/>
  <c r="CI100" i="7"/>
  <c r="CL99" i="7"/>
  <c r="CS98" i="7"/>
  <c r="CC98" i="7"/>
  <c r="CJ97" i="7"/>
  <c r="CM96" i="7"/>
  <c r="CP95" i="7"/>
  <c r="BZ95" i="7"/>
  <c r="CG94" i="7"/>
  <c r="CN93" i="7"/>
  <c r="CQ92" i="7"/>
  <c r="CA92" i="7"/>
  <c r="CS216" i="7"/>
  <c r="CO204" i="7"/>
  <c r="CN194" i="7"/>
  <c r="CM191" i="7"/>
  <c r="CL188" i="7"/>
  <c r="CK185" i="7"/>
  <c r="CJ182" i="7"/>
  <c r="CI179" i="7"/>
  <c r="CH176" i="7"/>
  <c r="CG173" i="7"/>
  <c r="CF170" i="7"/>
  <c r="CE167" i="7"/>
  <c r="CD164" i="7"/>
  <c r="CC161" i="7"/>
  <c r="CB158" i="7"/>
  <c r="CA155" i="7"/>
  <c r="BZ152" i="7"/>
  <c r="BY149" i="7"/>
  <c r="CS145" i="7"/>
  <c r="CR142" i="7"/>
  <c r="CG139" i="7"/>
  <c r="CQ137" i="7"/>
  <c r="CA137" i="7"/>
  <c r="CD136" i="7"/>
  <c r="CK135" i="7"/>
  <c r="CR134" i="7"/>
  <c r="CB134" i="7"/>
  <c r="CE133" i="7"/>
  <c r="CH132" i="7"/>
  <c r="CO131" i="7"/>
  <c r="BY131" i="7"/>
  <c r="CF130" i="7"/>
  <c r="CI129" i="7"/>
  <c r="CL128" i="7"/>
  <c r="CS127" i="7"/>
  <c r="CC127" i="7"/>
  <c r="CJ126" i="7"/>
  <c r="CM125" i="7"/>
  <c r="CP124" i="7"/>
  <c r="BZ124" i="7"/>
  <c r="CG123" i="7"/>
  <c r="CN122" i="7"/>
  <c r="CQ121" i="7"/>
  <c r="CA121" i="7"/>
  <c r="CD120" i="7"/>
  <c r="CK119" i="7"/>
  <c r="CR118" i="7"/>
  <c r="CB118" i="7"/>
  <c r="CE117" i="7"/>
  <c r="CH116" i="7"/>
  <c r="CO115" i="7"/>
  <c r="BY115" i="7"/>
  <c r="CF114" i="7"/>
  <c r="CI113" i="7"/>
  <c r="CL112" i="7"/>
  <c r="CS111" i="7"/>
  <c r="CE162" i="7"/>
  <c r="CJ161" i="7"/>
  <c r="CO160" i="7"/>
  <c r="BY160" i="7"/>
  <c r="CD159" i="7"/>
  <c r="CI158" i="7"/>
  <c r="CN157" i="7"/>
  <c r="CS156" i="7"/>
  <c r="CC156" i="7"/>
  <c r="CH155" i="7"/>
  <c r="CM154" i="7"/>
  <c r="CR153" i="7"/>
  <c r="CB153" i="7"/>
  <c r="CG152" i="7"/>
  <c r="CL151" i="7"/>
  <c r="CQ150" i="7"/>
  <c r="CA150" i="7"/>
  <c r="CF149" i="7"/>
  <c r="CK148" i="7"/>
  <c r="CP147" i="7"/>
  <c r="BZ147" i="7"/>
  <c r="CE146" i="7"/>
  <c r="CJ145" i="7"/>
  <c r="CO144" i="7"/>
  <c r="BY144" i="7"/>
  <c r="CD143" i="7"/>
  <c r="CI142" i="7"/>
  <c r="CL141" i="7"/>
  <c r="CS140" i="7"/>
  <c r="CC140" i="7"/>
  <c r="CJ139" i="7"/>
  <c r="CM138" i="7"/>
  <c r="CE241" i="7"/>
  <c r="CA229" i="7"/>
  <c r="CQ218" i="7"/>
  <c r="CP215" i="7"/>
  <c r="CO212" i="7"/>
  <c r="CN209" i="7"/>
  <c r="CM206" i="7"/>
  <c r="CL203" i="7"/>
  <c r="CK200" i="7"/>
  <c r="CJ197" i="7"/>
  <c r="CD195" i="7"/>
  <c r="CH194" i="7"/>
  <c r="CM193" i="7"/>
  <c r="CR192" i="7"/>
  <c r="CB192" i="7"/>
  <c r="CG191" i="7"/>
  <c r="CL190" i="7"/>
  <c r="CQ189" i="7"/>
  <c r="CA189" i="7"/>
  <c r="CF188" i="7"/>
  <c r="CK187" i="7"/>
  <c r="CP186" i="7"/>
  <c r="BZ186" i="7"/>
  <c r="CE185" i="7"/>
  <c r="CJ184" i="7"/>
  <c r="CO183" i="7"/>
  <c r="BY183" i="7"/>
  <c r="CD182" i="7"/>
  <c r="CI181" i="7"/>
  <c r="CN180" i="7"/>
  <c r="CS179" i="7"/>
  <c r="CC179" i="7"/>
  <c r="CH178" i="7"/>
  <c r="CM177" i="7"/>
  <c r="CR176" i="7"/>
  <c r="CB176" i="7"/>
  <c r="CG175" i="7"/>
  <c r="CL174" i="7"/>
  <c r="CQ173" i="7"/>
  <c r="CA173" i="7"/>
  <c r="CF172" i="7"/>
  <c r="CK171" i="7"/>
  <c r="CP170" i="7"/>
  <c r="BZ170" i="7"/>
  <c r="CE169" i="7"/>
  <c r="CJ168" i="7"/>
  <c r="CO167" i="7"/>
  <c r="BY167" i="7"/>
  <c r="CD166" i="7"/>
  <c r="CI165" i="7"/>
  <c r="CN164" i="7"/>
  <c r="CS163" i="7"/>
  <c r="CC163" i="7"/>
  <c r="CH162" i="7"/>
  <c r="CM161" i="7"/>
  <c r="CR160" i="7"/>
  <c r="CB160" i="7"/>
  <c r="CG159" i="7"/>
  <c r="CL158" i="7"/>
  <c r="CQ157" i="7"/>
  <c r="CA157" i="7"/>
  <c r="CF156" i="7"/>
  <c r="CK155" i="7"/>
  <c r="CP154" i="7"/>
  <c r="BZ154" i="7"/>
  <c r="CE153" i="7"/>
  <c r="CJ152" i="7"/>
  <c r="CO151" i="7"/>
  <c r="BY151" i="7"/>
  <c r="CD150" i="7"/>
  <c r="CI149" i="7"/>
  <c r="CN148" i="7"/>
  <c r="CS147" i="7"/>
  <c r="CC147" i="7"/>
  <c r="CH146" i="7"/>
  <c r="CM145" i="7"/>
  <c r="CR144" i="7"/>
  <c r="CB144" i="7"/>
  <c r="CG143" i="7"/>
  <c r="CL142" i="7"/>
  <c r="CS141" i="7"/>
  <c r="CC141" i="7"/>
  <c r="CJ140" i="7"/>
  <c r="CM139" i="7"/>
  <c r="CP138" i="7"/>
  <c r="CK243" i="7"/>
  <c r="CG231" i="7"/>
  <c r="CH219" i="7"/>
  <c r="CG216" i="7"/>
  <c r="CF213" i="7"/>
  <c r="CE210" i="7"/>
  <c r="CD207" i="7"/>
  <c r="CC204" i="7"/>
  <c r="CB201" i="7"/>
  <c r="CA198" i="7"/>
  <c r="CK195" i="7"/>
  <c r="CK194" i="7"/>
  <c r="CP193" i="7"/>
  <c r="BZ193" i="7"/>
  <c r="CE192" i="7"/>
  <c r="CJ191" i="7"/>
  <c r="CO190" i="7"/>
  <c r="BY190" i="7"/>
  <c r="CD189" i="7"/>
  <c r="CI188" i="7"/>
  <c r="CN187" i="7"/>
  <c r="CS186" i="7"/>
  <c r="CC186" i="7"/>
  <c r="CH185" i="7"/>
  <c r="CM184" i="7"/>
  <c r="CR183" i="7"/>
  <c r="CB183" i="7"/>
  <c r="CG182" i="7"/>
  <c r="CL181" i="7"/>
  <c r="CQ180" i="7"/>
  <c r="CA180" i="7"/>
  <c r="CF179" i="7"/>
  <c r="CK178" i="7"/>
  <c r="CP177" i="7"/>
  <c r="BZ177" i="7"/>
  <c r="CE176" i="7"/>
  <c r="CJ175" i="7"/>
  <c r="CO174" i="7"/>
  <c r="BY174" i="7"/>
  <c r="CD173" i="7"/>
  <c r="CI172" i="7"/>
  <c r="CN171" i="7"/>
  <c r="CS170" i="7"/>
  <c r="CC170" i="7"/>
  <c r="CH169" i="7"/>
  <c r="CM168" i="7"/>
  <c r="CR167" i="7"/>
  <c r="CB167" i="7"/>
  <c r="CG166" i="7"/>
  <c r="CL165" i="7"/>
  <c r="CQ164" i="7"/>
  <c r="CA164" i="7"/>
  <c r="CF163" i="7"/>
  <c r="CK162" i="7"/>
  <c r="CP161" i="7"/>
  <c r="BZ161" i="7"/>
  <c r="CE160" i="7"/>
  <c r="CJ159" i="7"/>
  <c r="CO158" i="7"/>
  <c r="BY158" i="7"/>
  <c r="CD157" i="7"/>
  <c r="CI156" i="7"/>
  <c r="CN155" i="7"/>
  <c r="CS154" i="7"/>
  <c r="CC154" i="7"/>
  <c r="CH153" i="7"/>
  <c r="CM152" i="7"/>
  <c r="CR151" i="7"/>
  <c r="CB151" i="7"/>
  <c r="CG150" i="7"/>
  <c r="CL149" i="7"/>
  <c r="CQ148" i="7"/>
  <c r="CA148" i="7"/>
  <c r="CF147" i="7"/>
  <c r="CK146" i="7"/>
  <c r="CP145" i="7"/>
  <c r="BZ145" i="7"/>
  <c r="CE144" i="7"/>
  <c r="CJ143" i="7"/>
  <c r="CO142" i="7"/>
  <c r="BY142" i="7"/>
  <c r="CF141" i="7"/>
  <c r="CI140" i="7"/>
  <c r="CL139" i="7"/>
  <c r="CS138" i="7"/>
  <c r="CJ224" i="7"/>
  <c r="CK208" i="7"/>
  <c r="CG196" i="7"/>
  <c r="CL192" i="7"/>
  <c r="CK189" i="7"/>
  <c r="CJ186" i="7"/>
  <c r="CI183" i="7"/>
  <c r="CH180" i="7"/>
  <c r="CG177" i="7"/>
  <c r="CF174" i="7"/>
  <c r="CE171" i="7"/>
  <c r="CD168" i="7"/>
  <c r="CC165" i="7"/>
  <c r="CB162" i="7"/>
  <c r="CA159" i="7"/>
  <c r="BZ156" i="7"/>
  <c r="BY153" i="7"/>
  <c r="CS149" i="7"/>
  <c r="CR146" i="7"/>
  <c r="CQ143" i="7"/>
  <c r="CA141" i="7"/>
  <c r="CG138" i="7"/>
  <c r="CN137" i="7"/>
  <c r="CQ136" i="7"/>
  <c r="CA136" i="7"/>
  <c r="CD135" i="7"/>
  <c r="CK134" i="7"/>
  <c r="CR133" i="7"/>
  <c r="CB133" i="7"/>
  <c r="CE132" i="7"/>
  <c r="CH131" i="7"/>
  <c r="CO130" i="7"/>
  <c r="BY130" i="7"/>
  <c r="CF129" i="7"/>
  <c r="CI128" i="7"/>
  <c r="CL127" i="7"/>
  <c r="CS126" i="7"/>
  <c r="CC126" i="7"/>
  <c r="CJ125" i="7"/>
  <c r="CM124" i="7"/>
  <c r="CP123" i="7"/>
  <c r="BZ123" i="7"/>
  <c r="CG122" i="7"/>
  <c r="CN121" i="7"/>
  <c r="CQ120" i="7"/>
  <c r="CA120" i="7"/>
  <c r="CD119" i="7"/>
  <c r="CK118" i="7"/>
  <c r="CR117" i="7"/>
  <c r="CB117" i="7"/>
  <c r="CE116" i="7"/>
  <c r="CH115" i="7"/>
  <c r="CO114" i="7"/>
  <c r="BY114" i="7"/>
  <c r="CF113" i="7"/>
  <c r="CI112" i="7"/>
  <c r="CL111" i="7"/>
  <c r="CS110" i="7"/>
  <c r="CC110" i="7"/>
  <c r="CJ109" i="7"/>
  <c r="CM108" i="7"/>
  <c r="CP107" i="7"/>
  <c r="BZ107" i="7"/>
  <c r="CG106" i="7"/>
  <c r="CN105" i="7"/>
  <c r="CQ104" i="7"/>
  <c r="CA104" i="7"/>
  <c r="CD103" i="7"/>
  <c r="CK102" i="7"/>
  <c r="CR101" i="7"/>
  <c r="CB101" i="7"/>
  <c r="CE100" i="7"/>
  <c r="CH99" i="7"/>
  <c r="CO98" i="7"/>
  <c r="BY98" i="7"/>
  <c r="CF97" i="7"/>
  <c r="CI96" i="7"/>
  <c r="CL95" i="7"/>
  <c r="CS94" i="7"/>
  <c r="CC94" i="7"/>
  <c r="CJ93" i="7"/>
  <c r="CM92" i="7"/>
  <c r="CM251" i="7"/>
  <c r="CR213" i="7"/>
  <c r="CN201" i="7"/>
  <c r="CS193" i="7"/>
  <c r="CR190" i="7"/>
  <c r="CQ187" i="7"/>
  <c r="CP184" i="7"/>
  <c r="CO181" i="7"/>
  <c r="CN178" i="7"/>
  <c r="CM175" i="7"/>
  <c r="CL172" i="7"/>
  <c r="CK169" i="7"/>
  <c r="CJ166" i="7"/>
  <c r="CI163" i="7"/>
  <c r="CH160" i="7"/>
  <c r="CG157" i="7"/>
  <c r="CF154" i="7"/>
  <c r="CE151" i="7"/>
  <c r="CD148" i="7"/>
  <c r="CC145" i="7"/>
  <c r="CB142" i="7"/>
  <c r="CJ138" i="7"/>
  <c r="CM137" i="7"/>
  <c r="CP136" i="7"/>
  <c r="BZ136" i="7"/>
  <c r="CG135" i="7"/>
  <c r="CN134" i="7"/>
  <c r="CQ133" i="7"/>
  <c r="CA133" i="7"/>
  <c r="CD132" i="7"/>
  <c r="CK131" i="7"/>
  <c r="CR130" i="7"/>
  <c r="CB130" i="7"/>
  <c r="CE129" i="7"/>
  <c r="CH128" i="7"/>
  <c r="CO127" i="7"/>
  <c r="BY127" i="7"/>
  <c r="CF126" i="7"/>
  <c r="CI125" i="7"/>
  <c r="CL124" i="7"/>
  <c r="CS123" i="7"/>
  <c r="CC123" i="7"/>
  <c r="CJ122" i="7"/>
  <c r="CM121" i="7"/>
  <c r="CP120" i="7"/>
  <c r="BZ120" i="7"/>
  <c r="CG119" i="7"/>
  <c r="CN118" i="7"/>
  <c r="CQ117" i="7"/>
  <c r="CA117" i="7"/>
  <c r="CD116" i="7"/>
  <c r="CK115" i="7"/>
  <c r="CR114" i="7"/>
  <c r="CB114" i="7"/>
  <c r="CE113" i="7"/>
  <c r="CH112" i="7"/>
  <c r="CO111" i="7"/>
  <c r="CR110" i="7"/>
  <c r="CB110" i="7"/>
  <c r="CE109" i="7"/>
  <c r="CH108" i="7"/>
  <c r="CO107" i="7"/>
  <c r="BY107" i="7"/>
  <c r="CF106" i="7"/>
  <c r="CI105" i="7"/>
  <c r="CL104" i="7"/>
  <c r="CS103" i="7"/>
  <c r="CC103" i="7"/>
  <c r="CJ102" i="7"/>
  <c r="CM101" i="7"/>
  <c r="CP100" i="7"/>
  <c r="BZ100" i="7"/>
  <c r="CG99" i="7"/>
  <c r="CN98" i="7"/>
  <c r="CQ97" i="7"/>
  <c r="CA97" i="7"/>
  <c r="CD96" i="7"/>
  <c r="CK95" i="7"/>
  <c r="CR94" i="7"/>
  <c r="CB94" i="7"/>
  <c r="CE93" i="7"/>
  <c r="CH92" i="7"/>
  <c r="CL230" i="7"/>
  <c r="CA210" i="7"/>
  <c r="CR197" i="7"/>
  <c r="BY193" i="7"/>
  <c r="CS189" i="7"/>
  <c r="CR186" i="7"/>
  <c r="CQ183" i="7"/>
  <c r="CP180" i="7"/>
  <c r="CO177" i="7"/>
  <c r="CN174" i="7"/>
  <c r="CM171" i="7"/>
  <c r="CL168" i="7"/>
  <c r="CK165" i="7"/>
  <c r="CJ162" i="7"/>
  <c r="CI159" i="7"/>
  <c r="CH156" i="7"/>
  <c r="CG153" i="7"/>
  <c r="CF150" i="7"/>
  <c r="CE147" i="7"/>
  <c r="CD144" i="7"/>
  <c r="CD140" i="7"/>
  <c r="CI138" i="7"/>
  <c r="CL137" i="7"/>
  <c r="CS136" i="7"/>
  <c r="CC136" i="7"/>
  <c r="CJ135" i="7"/>
  <c r="CM134" i="7"/>
  <c r="CP133" i="7"/>
  <c r="BZ133" i="7"/>
  <c r="CG132" i="7"/>
  <c r="CN131" i="7"/>
  <c r="CQ130" i="7"/>
  <c r="CA130" i="7"/>
  <c r="CD129" i="7"/>
  <c r="CK128" i="7"/>
  <c r="CR127" i="7"/>
  <c r="CB127" i="7"/>
  <c r="CE126" i="7"/>
  <c r="CH125" i="7"/>
  <c r="CO124" i="7"/>
  <c r="BY124" i="7"/>
  <c r="CF123" i="7"/>
  <c r="CI122" i="7"/>
  <c r="CL121" i="7"/>
  <c r="CS120" i="7"/>
  <c r="CC120" i="7"/>
  <c r="CJ119" i="7"/>
  <c r="CM118" i="7"/>
  <c r="CP117" i="7"/>
  <c r="BZ117" i="7"/>
  <c r="CG116" i="7"/>
  <c r="CN115" i="7"/>
  <c r="CQ114" i="7"/>
  <c r="CA114" i="7"/>
  <c r="CD113" i="7"/>
  <c r="CK112" i="7"/>
  <c r="CR111" i="7"/>
  <c r="CB111" i="7"/>
  <c r="CE110" i="7"/>
  <c r="CH109" i="7"/>
  <c r="CO108" i="7"/>
  <c r="BY108" i="7"/>
  <c r="CF107" i="7"/>
  <c r="CI106" i="7"/>
  <c r="CL105" i="7"/>
  <c r="CS104" i="7"/>
  <c r="CC104" i="7"/>
  <c r="CJ103" i="7"/>
  <c r="CM102" i="7"/>
  <c r="CP101" i="7"/>
  <c r="BZ101" i="7"/>
  <c r="CG100" i="7"/>
  <c r="CN99" i="7"/>
  <c r="CQ98" i="7"/>
  <c r="CA98" i="7"/>
  <c r="CD97" i="7"/>
  <c r="CK96" i="7"/>
  <c r="CR95" i="7"/>
  <c r="CB95" i="7"/>
  <c r="CE94" i="7"/>
  <c r="CH93" i="7"/>
  <c r="CO92" i="7"/>
  <c r="BY92" i="7"/>
  <c r="CK193" i="7"/>
  <c r="CG181" i="7"/>
  <c r="CC169" i="7"/>
  <c r="BY157" i="7"/>
  <c r="CP144" i="7"/>
  <c r="CN136" i="7"/>
  <c r="CC133" i="7"/>
  <c r="CH130" i="7"/>
  <c r="CA127" i="7"/>
  <c r="CE123" i="7"/>
  <c r="BY121" i="7"/>
  <c r="CS117" i="7"/>
  <c r="CM115" i="7"/>
  <c r="CQ111" i="7"/>
  <c r="CJ108" i="7"/>
  <c r="CO105" i="7"/>
  <c r="CD102" i="7"/>
  <c r="CB100" i="7"/>
  <c r="CF96" i="7"/>
  <c r="CK93" i="7"/>
  <c r="CB197" i="7"/>
  <c r="CM183" i="7"/>
  <c r="CI171" i="7"/>
  <c r="CE159" i="7"/>
  <c r="CA147" i="7"/>
  <c r="CN138" i="7"/>
  <c r="CP134" i="7"/>
  <c r="CN132" i="7"/>
  <c r="CC129" i="7"/>
  <c r="CH126" i="7"/>
  <c r="CA123" i="7"/>
  <c r="CE119" i="7"/>
  <c r="BY117" i="7"/>
  <c r="CS113" i="7"/>
  <c r="CM111" i="7"/>
  <c r="CQ107" i="7"/>
  <c r="CJ104" i="7"/>
  <c r="CO101" i="7"/>
  <c r="CD98" i="7"/>
  <c r="CB96" i="7"/>
  <c r="CF92" i="7"/>
  <c r="CA195" i="7"/>
  <c r="CR182" i="7"/>
  <c r="CN170" i="7"/>
  <c r="CJ158" i="7"/>
  <c r="CF146" i="7"/>
  <c r="BY139" i="7"/>
  <c r="CQ135" i="7"/>
  <c r="CJ132" i="7"/>
  <c r="CO129" i="7"/>
  <c r="CD126" i="7"/>
  <c r="CB124" i="7"/>
  <c r="CF120" i="7"/>
  <c r="CK117" i="7"/>
  <c r="BZ114" i="7"/>
  <c r="CI111" i="7"/>
  <c r="CR108" i="7"/>
  <c r="CG105" i="7"/>
  <c r="CL102" i="7"/>
  <c r="CP98" i="7"/>
  <c r="CN96" i="7"/>
  <c r="CC93" i="7"/>
  <c r="CD203" i="7"/>
  <c r="CG111" i="7"/>
  <c r="CN110" i="7"/>
  <c r="CQ109" i="7"/>
  <c r="CA109" i="7"/>
  <c r="CD108" i="7"/>
  <c r="CK107" i="7"/>
  <c r="CR106" i="7"/>
  <c r="CB106" i="7"/>
  <c r="CE105" i="7"/>
  <c r="CH104" i="7"/>
  <c r="CO103" i="7"/>
  <c r="BY103" i="7"/>
  <c r="CF102" i="7"/>
  <c r="CI101" i="7"/>
  <c r="CL100" i="7"/>
  <c r="CS99" i="7"/>
  <c r="CC99" i="7"/>
  <c r="CJ98" i="7"/>
  <c r="CM97" i="7"/>
  <c r="CP96" i="7"/>
  <c r="BZ96" i="7"/>
  <c r="CG95" i="7"/>
  <c r="CN94" i="7"/>
  <c r="CQ93" i="7"/>
  <c r="CA93" i="7"/>
  <c r="CD92" i="7"/>
  <c r="CD219" i="7"/>
  <c r="BZ207" i="7"/>
  <c r="CH195" i="7"/>
  <c r="CD192" i="7"/>
  <c r="CC189" i="7"/>
  <c r="CB186" i="7"/>
  <c r="CA183" i="7"/>
  <c r="BZ180" i="7"/>
  <c r="BY177" i="7"/>
  <c r="CS173" i="7"/>
  <c r="CR170" i="7"/>
  <c r="CQ167" i="7"/>
  <c r="CP164" i="7"/>
  <c r="CO161" i="7"/>
  <c r="CN158" i="7"/>
  <c r="CM155" i="7"/>
  <c r="CL152" i="7"/>
  <c r="CK149" i="7"/>
  <c r="CJ146" i="7"/>
  <c r="CI143" i="7"/>
  <c r="CS139" i="7"/>
  <c r="CE138" i="7"/>
  <c r="CH137" i="7"/>
  <c r="CO136" i="7"/>
  <c r="BY136" i="7"/>
  <c r="CF135" i="7"/>
  <c r="CI134" i="7"/>
  <c r="CL133" i="7"/>
  <c r="CS132" i="7"/>
  <c r="CC132" i="7"/>
  <c r="CJ131" i="7"/>
  <c r="CM130" i="7"/>
  <c r="CP129" i="7"/>
  <c r="BZ129" i="7"/>
  <c r="CG128" i="7"/>
  <c r="CN127" i="7"/>
  <c r="CQ126" i="7"/>
  <c r="CA126" i="7"/>
  <c r="CD125" i="7"/>
  <c r="CK124" i="7"/>
  <c r="CR123" i="7"/>
  <c r="CB123" i="7"/>
  <c r="CE122" i="7"/>
  <c r="CH121" i="7"/>
  <c r="CO120" i="7"/>
  <c r="BY120" i="7"/>
  <c r="CF119" i="7"/>
  <c r="CI118" i="7"/>
  <c r="CL117" i="7"/>
  <c r="CS116" i="7"/>
  <c r="CC116" i="7"/>
  <c r="CJ115" i="7"/>
  <c r="CM114" i="7"/>
  <c r="CP113" i="7"/>
  <c r="BZ113" i="7"/>
  <c r="CG112" i="7"/>
  <c r="CN111" i="7"/>
  <c r="CQ110" i="7"/>
  <c r="CA110" i="7"/>
  <c r="CD109" i="7"/>
  <c r="CK108" i="7"/>
  <c r="CR107" i="7"/>
  <c r="CB107" i="7"/>
  <c r="CE106" i="7"/>
  <c r="CH105" i="7"/>
  <c r="CO104" i="7"/>
  <c r="BY104" i="7"/>
  <c r="CF103" i="7"/>
  <c r="CI102" i="7"/>
  <c r="CL101" i="7"/>
  <c r="CS100" i="7"/>
  <c r="CC100" i="7"/>
  <c r="CJ99" i="7"/>
  <c r="CM98" i="7"/>
  <c r="CP97" i="7"/>
  <c r="BZ97" i="7"/>
  <c r="CG96" i="7"/>
  <c r="CN95" i="7"/>
  <c r="CQ94" i="7"/>
  <c r="CA94" i="7"/>
  <c r="CD93" i="7"/>
  <c r="CK92" i="7"/>
  <c r="CO239" i="7"/>
  <c r="CJ190" i="7"/>
  <c r="CF178" i="7"/>
  <c r="CB166" i="7"/>
  <c r="CS153" i="7"/>
  <c r="BZ138" i="7"/>
  <c r="CI135" i="7"/>
  <c r="CR132" i="7"/>
  <c r="CG129" i="7"/>
  <c r="CL126" i="7"/>
  <c r="CP122" i="7"/>
  <c r="CN120" i="7"/>
  <c r="CC117" i="7"/>
  <c r="CH114" i="7"/>
  <c r="CA111" i="7"/>
  <c r="CE107" i="7"/>
  <c r="BY105" i="7"/>
  <c r="CS101" i="7"/>
  <c r="CM99" i="7"/>
  <c r="CQ95" i="7"/>
  <c r="CJ92" i="7"/>
  <c r="CP192" i="7"/>
  <c r="CL180" i="7"/>
  <c r="CH168" i="7"/>
  <c r="CD156" i="7"/>
  <c r="BZ144" i="7"/>
  <c r="CK137" i="7"/>
  <c r="BZ134" i="7"/>
  <c r="CI131" i="7"/>
  <c r="CR128" i="7"/>
  <c r="CG125" i="7"/>
  <c r="CL122" i="7"/>
  <c r="CP118" i="7"/>
  <c r="CN116" i="7"/>
  <c r="CC113" i="7"/>
  <c r="CH110" i="7"/>
  <c r="CA107" i="7"/>
  <c r="CE103" i="7"/>
  <c r="BY101" i="7"/>
  <c r="CS97" i="7"/>
  <c r="CM95" i="7"/>
  <c r="CH18" i="7"/>
  <c r="BZ192" i="7"/>
  <c r="CQ179" i="7"/>
  <c r="CM167" i="7"/>
  <c r="CI155" i="7"/>
  <c r="CE143" i="7"/>
  <c r="CH138" i="7"/>
  <c r="CA135" i="7"/>
  <c r="CE131" i="7"/>
  <c r="BY129" i="7"/>
  <c r="CS125" i="7"/>
  <c r="CM123" i="7"/>
  <c r="CQ119" i="7"/>
  <c r="CJ116" i="7"/>
  <c r="CO113" i="7"/>
  <c r="CD110" i="7"/>
  <c r="CB108" i="7"/>
  <c r="CF104" i="7"/>
  <c r="CK101" i="7"/>
  <c r="BZ98" i="7"/>
  <c r="CI95" i="7"/>
  <c r="CR92" i="7"/>
  <c r="CF194" i="7"/>
  <c r="CB182" i="7"/>
  <c r="CS169" i="7"/>
  <c r="CO157" i="7"/>
  <c r="CK145" i="7"/>
  <c r="CC137" i="7"/>
  <c r="CH134" i="7"/>
  <c r="CA131" i="7"/>
  <c r="CE127" i="7"/>
  <c r="BY125" i="7"/>
  <c r="CS121" i="7"/>
  <c r="CM119" i="7"/>
  <c r="CQ115" i="7"/>
  <c r="CJ112" i="7"/>
  <c r="CO109" i="7"/>
  <c r="CD106" i="7"/>
  <c r="CB104" i="7"/>
  <c r="CF100" i="7"/>
  <c r="CK97" i="7"/>
  <c r="BZ94" i="7"/>
  <c r="CC111" i="7"/>
  <c r="CJ110" i="7"/>
  <c r="CM109" i="7"/>
  <c r="CP108" i="7"/>
  <c r="BZ108" i="7"/>
  <c r="CG107" i="7"/>
  <c r="CN106" i="7"/>
  <c r="CQ105" i="7"/>
  <c r="CA105" i="7"/>
  <c r="CD104" i="7"/>
  <c r="CK103" i="7"/>
  <c r="CR102" i="7"/>
  <c r="CB102" i="7"/>
  <c r="CE101" i="7"/>
  <c r="CH100" i="7"/>
  <c r="CO99" i="7"/>
  <c r="BY99" i="7"/>
  <c r="CF98" i="7"/>
  <c r="CI97" i="7"/>
  <c r="CL96" i="7"/>
  <c r="CS95" i="7"/>
  <c r="CC95" i="7"/>
  <c r="CJ94" i="7"/>
  <c r="CM93" i="7"/>
  <c r="CP92" i="7"/>
  <c r="BZ92" i="7"/>
  <c r="CC216" i="7"/>
  <c r="BY204" i="7"/>
  <c r="CJ194" i="7"/>
  <c r="CI191" i="7"/>
  <c r="CH188" i="7"/>
  <c r="CG185" i="7"/>
  <c r="CF182" i="7"/>
  <c r="CE179" i="7"/>
  <c r="CD176" i="7"/>
  <c r="CC173" i="7"/>
  <c r="CB170" i="7"/>
  <c r="CA167" i="7"/>
  <c r="BZ164" i="7"/>
  <c r="BY161" i="7"/>
  <c r="CS157" i="7"/>
  <c r="CR154" i="7"/>
  <c r="CQ151" i="7"/>
  <c r="CP148" i="7"/>
  <c r="CO145" i="7"/>
  <c r="CN142" i="7"/>
  <c r="CC139" i="7"/>
  <c r="CA138" i="7"/>
  <c r="CD137" i="7"/>
  <c r="CK136" i="7"/>
  <c r="CR135" i="7"/>
  <c r="CB135" i="7"/>
  <c r="CE134" i="7"/>
  <c r="CH133" i="7"/>
  <c r="CO132" i="7"/>
  <c r="BY132" i="7"/>
  <c r="CF131" i="7"/>
  <c r="CI130" i="7"/>
  <c r="CL129" i="7"/>
  <c r="CS128" i="7"/>
  <c r="CC128" i="7"/>
  <c r="CJ127" i="7"/>
  <c r="CM126" i="7"/>
  <c r="CP125" i="7"/>
  <c r="BZ125" i="7"/>
  <c r="CG124" i="7"/>
  <c r="CN123" i="7"/>
  <c r="CQ122" i="7"/>
  <c r="CA122" i="7"/>
  <c r="CD121" i="7"/>
  <c r="CK120" i="7"/>
  <c r="CR119" i="7"/>
  <c r="CB119" i="7"/>
  <c r="CE118" i="7"/>
  <c r="CH117" i="7"/>
  <c r="CO116" i="7"/>
  <c r="BY116" i="7"/>
  <c r="CF115" i="7"/>
  <c r="CI114" i="7"/>
  <c r="CL113" i="7"/>
  <c r="CS112" i="7"/>
  <c r="CC112" i="7"/>
  <c r="CJ111" i="7"/>
  <c r="CM110" i="7"/>
  <c r="CP109" i="7"/>
  <c r="BZ109" i="7"/>
  <c r="CG108" i="7"/>
  <c r="CN107" i="7"/>
  <c r="CQ106" i="7"/>
  <c r="CA106" i="7"/>
  <c r="CD105" i="7"/>
  <c r="CK104" i="7"/>
  <c r="CR103" i="7"/>
  <c r="CB103" i="7"/>
  <c r="CE102" i="7"/>
  <c r="CH101" i="7"/>
  <c r="CO100" i="7"/>
  <c r="BY100" i="7"/>
  <c r="CF99" i="7"/>
  <c r="CI98" i="7"/>
  <c r="CL97" i="7"/>
  <c r="CS96" i="7"/>
  <c r="CC96" i="7"/>
  <c r="CJ95" i="7"/>
  <c r="CM94" i="7"/>
  <c r="CP93" i="7"/>
  <c r="BZ93" i="7"/>
  <c r="CG92" i="7"/>
  <c r="CG212" i="7"/>
  <c r="CI187" i="7"/>
  <c r="CE175" i="7"/>
  <c r="CA163" i="7"/>
  <c r="CR150" i="7"/>
  <c r="CO137" i="7"/>
  <c r="CD134" i="7"/>
  <c r="CB132" i="7"/>
  <c r="CF128" i="7"/>
  <c r="CK125" i="7"/>
  <c r="BZ122" i="7"/>
  <c r="CI119" i="7"/>
  <c r="CR116" i="7"/>
  <c r="CG113" i="7"/>
  <c r="CL110" i="7"/>
  <c r="CP106" i="7"/>
  <c r="CN104" i="7"/>
  <c r="CC101" i="7"/>
  <c r="CH98" i="7"/>
  <c r="CA95" i="7"/>
  <c r="CK227" i="7"/>
  <c r="CO189" i="7"/>
  <c r="CK177" i="7"/>
  <c r="CG165" i="7"/>
  <c r="CC153" i="7"/>
  <c r="CP140" i="7"/>
  <c r="CJ136" i="7"/>
  <c r="CO133" i="7"/>
  <c r="CD130" i="7"/>
  <c r="CB128" i="7"/>
  <c r="CF124" i="7"/>
  <c r="CK121" i="7"/>
  <c r="BZ118" i="7"/>
  <c r="CI115" i="7"/>
  <c r="CR112" i="7"/>
  <c r="CG109" i="7"/>
  <c r="CL106" i="7"/>
  <c r="CP102" i="7"/>
  <c r="CN100" i="7"/>
  <c r="CC97" i="7"/>
  <c r="CH94" i="7"/>
  <c r="CI218" i="7"/>
  <c r="BY189" i="7"/>
  <c r="CP176" i="7"/>
  <c r="CL164" i="7"/>
  <c r="CH152" i="7"/>
  <c r="CE141" i="7"/>
  <c r="CG137" i="7"/>
  <c r="CL134" i="7"/>
  <c r="CP130" i="7"/>
  <c r="CN128" i="7"/>
  <c r="CC125" i="7"/>
  <c r="CH122" i="7"/>
  <c r="CA119" i="7"/>
  <c r="CE115" i="7"/>
  <c r="BY113" i="7"/>
  <c r="CS109" i="7"/>
  <c r="CM107" i="7"/>
  <c r="CQ103" i="7"/>
  <c r="CJ100" i="7"/>
  <c r="CO97" i="7"/>
  <c r="CD94" i="7"/>
  <c r="CB92" i="7"/>
  <c r="CE191" i="7"/>
  <c r="CA179" i="7"/>
  <c r="CR166" i="7"/>
  <c r="CN154" i="7"/>
  <c r="CJ142" i="7"/>
  <c r="CR136" i="7"/>
  <c r="CG133" i="7"/>
  <c r="CL130" i="7"/>
  <c r="CP126" i="7"/>
  <c r="CN124" i="7"/>
  <c r="CC121" i="7"/>
  <c r="CH118" i="7"/>
  <c r="CA115" i="7"/>
  <c r="CE111" i="7"/>
  <c r="BY109" i="7"/>
  <c r="CS105" i="7"/>
  <c r="CM103" i="7"/>
  <c r="CQ99" i="7"/>
  <c r="CJ96" i="7"/>
  <c r="CO93" i="7"/>
  <c r="BY111" i="7"/>
  <c r="CF110" i="7"/>
  <c r="CI109" i="7"/>
  <c r="CL108" i="7"/>
  <c r="CS107" i="7"/>
  <c r="CC107" i="7"/>
  <c r="CJ106" i="7"/>
  <c r="CM105" i="7"/>
  <c r="CP104" i="7"/>
  <c r="BZ104" i="7"/>
  <c r="CG103" i="7"/>
  <c r="CN102" i="7"/>
  <c r="CQ101" i="7"/>
  <c r="CA101" i="7"/>
  <c r="CD100" i="7"/>
  <c r="CK99" i="7"/>
  <c r="CR98" i="7"/>
  <c r="CB98" i="7"/>
  <c r="CE97" i="7"/>
  <c r="CH96" i="7"/>
  <c r="CO95" i="7"/>
  <c r="BY95" i="7"/>
  <c r="CF94" i="7"/>
  <c r="CI93" i="7"/>
  <c r="CL92" i="7"/>
  <c r="CP242" i="7"/>
  <c r="CB213" i="7"/>
  <c r="CS200" i="7"/>
  <c r="CO193" i="7"/>
  <c r="CN190" i="7"/>
  <c r="CM187" i="7"/>
  <c r="CL184" i="7"/>
  <c r="CK181" i="7"/>
  <c r="CJ178" i="7"/>
  <c r="CI175" i="7"/>
  <c r="CH172" i="7"/>
  <c r="CG169" i="7"/>
  <c r="CF166" i="7"/>
  <c r="CE163" i="7"/>
  <c r="CD160" i="7"/>
  <c r="CC157" i="7"/>
  <c r="CB154" i="7"/>
  <c r="CA151" i="7"/>
  <c r="BZ148" i="7"/>
  <c r="BY145" i="7"/>
  <c r="CI141" i="7"/>
  <c r="CR138" i="7"/>
  <c r="CP137" i="7"/>
  <c r="BZ137" i="7"/>
  <c r="CG136" i="7"/>
  <c r="CN135" i="7"/>
  <c r="CQ134" i="7"/>
  <c r="CA134" i="7"/>
  <c r="CD133" i="7"/>
  <c r="CK132" i="7"/>
  <c r="CR131" i="7"/>
  <c r="CB131" i="7"/>
  <c r="CE130" i="7"/>
  <c r="CH129" i="7"/>
  <c r="CO128" i="7"/>
  <c r="BY128" i="7"/>
  <c r="CF127" i="7"/>
  <c r="CI126" i="7"/>
  <c r="CL125" i="7"/>
  <c r="CS124" i="7"/>
  <c r="CC124" i="7"/>
  <c r="CJ123" i="7"/>
  <c r="CM122" i="7"/>
  <c r="CP121" i="7"/>
  <c r="BZ121" i="7"/>
  <c r="CG120" i="7"/>
  <c r="CN119" i="7"/>
  <c r="CQ118" i="7"/>
  <c r="CA118" i="7"/>
  <c r="CD117" i="7"/>
  <c r="CK116" i="7"/>
  <c r="CR115" i="7"/>
  <c r="CB115" i="7"/>
  <c r="CE114" i="7"/>
  <c r="CH113" i="7"/>
  <c r="CO112" i="7"/>
  <c r="BY112" i="7"/>
  <c r="CF111" i="7"/>
  <c r="CI110" i="7"/>
  <c r="CL109" i="7"/>
  <c r="CS108" i="7"/>
  <c r="CC108" i="7"/>
  <c r="CJ107" i="7"/>
  <c r="CM106" i="7"/>
  <c r="CP105" i="7"/>
  <c r="BZ105" i="7"/>
  <c r="CG104" i="7"/>
  <c r="CN103" i="7"/>
  <c r="CQ102" i="7"/>
  <c r="CA102" i="7"/>
  <c r="CD101" i="7"/>
  <c r="CK100" i="7"/>
  <c r="CR99" i="7"/>
  <c r="CB99" i="7"/>
  <c r="CE98" i="7"/>
  <c r="CH97" i="7"/>
  <c r="CO96" i="7"/>
  <c r="BY96" i="7"/>
  <c r="CF95" i="7"/>
  <c r="CI94" i="7"/>
  <c r="CL93" i="7"/>
  <c r="CS92" i="7"/>
  <c r="CC92" i="7"/>
  <c r="CC200" i="7"/>
  <c r="CH184" i="7"/>
  <c r="CD172" i="7"/>
  <c r="BZ160" i="7"/>
  <c r="CQ147" i="7"/>
  <c r="BY137" i="7"/>
  <c r="CS133" i="7"/>
  <c r="CM131" i="7"/>
  <c r="CQ127" i="7"/>
  <c r="CJ124" i="7"/>
  <c r="CO121" i="7"/>
  <c r="CD118" i="7"/>
  <c r="CB116" i="7"/>
  <c r="CF112" i="7"/>
  <c r="CK109" i="7"/>
  <c r="BZ106" i="7"/>
  <c r="CI103" i="7"/>
  <c r="CR100" i="7"/>
  <c r="CG97" i="7"/>
  <c r="CL94" i="7"/>
  <c r="CF209" i="7"/>
  <c r="CN186" i="7"/>
  <c r="CJ174" i="7"/>
  <c r="CF162" i="7"/>
  <c r="CB150" i="7"/>
  <c r="CO139" i="7"/>
  <c r="CE135" i="7"/>
  <c r="BY133" i="7"/>
  <c r="CS129" i="7"/>
  <c r="CM127" i="7"/>
  <c r="CQ123" i="7"/>
  <c r="CJ120" i="7"/>
  <c r="CO117" i="7"/>
  <c r="CD114" i="7"/>
  <c r="CB112" i="7"/>
  <c r="CF108" i="7"/>
  <c r="CK105" i="7"/>
  <c r="BZ102" i="7"/>
  <c r="CI99" i="7"/>
  <c r="CR96" i="7"/>
  <c r="CG93" i="7"/>
  <c r="CE206" i="7"/>
  <c r="CS185" i="7"/>
  <c r="CO173" i="7"/>
  <c r="CK161" i="7"/>
  <c r="CG149" i="7"/>
  <c r="BZ140" i="7"/>
  <c r="CF136" i="7"/>
  <c r="CK133" i="7"/>
  <c r="BZ130" i="7"/>
  <c r="CI127" i="7"/>
  <c r="CR124" i="7"/>
  <c r="CG121" i="7"/>
  <c r="CL118" i="7"/>
  <c r="CP114" i="7"/>
  <c r="CN112" i="7"/>
  <c r="CC109" i="7"/>
  <c r="CH106" i="7"/>
  <c r="CA103" i="7"/>
  <c r="CE99" i="7"/>
  <c r="BY97" i="7"/>
  <c r="CS93" i="7"/>
  <c r="CH215" i="7"/>
  <c r="CD188" i="7"/>
  <c r="BZ176" i="7"/>
  <c r="CQ163" i="7"/>
  <c r="CM151" i="7"/>
  <c r="CD138" i="7"/>
  <c r="CB136" i="7"/>
  <c r="CF132" i="7"/>
  <c r="CK129" i="7"/>
  <c r="BZ126" i="7"/>
  <c r="CI123" i="7"/>
  <c r="CR120" i="7"/>
  <c r="CG117" i="7"/>
  <c r="CL114" i="7"/>
  <c r="CP110" i="7"/>
  <c r="CN108" i="7"/>
  <c r="CC105" i="7"/>
  <c r="CH102" i="7"/>
  <c r="CA99" i="7"/>
  <c r="CE95" i="7"/>
  <c r="BY93" i="7"/>
  <c r="CC185" i="7"/>
  <c r="BY173" i="7"/>
  <c r="CP160" i="7"/>
  <c r="CL148" i="7"/>
  <c r="CS137" i="7"/>
  <c r="CM135" i="7"/>
  <c r="CQ131" i="7"/>
  <c r="CJ128" i="7"/>
  <c r="CO125" i="7"/>
  <c r="CD122" i="7"/>
  <c r="CB120" i="7"/>
  <c r="CF116" i="7"/>
  <c r="CK113" i="7"/>
  <c r="BZ110" i="7"/>
  <c r="CI107" i="7"/>
  <c r="CR104" i="7"/>
  <c r="CG101" i="7"/>
  <c r="CL98" i="7"/>
  <c r="CP94" i="7"/>
  <c r="CN92" i="7"/>
  <c r="CI18" i="7"/>
  <c r="AS13" i="7"/>
  <c r="AS15" i="7" s="1"/>
  <c r="CF10" i="7"/>
  <c r="CB18" i="7"/>
  <c r="AU15" i="7" l="1"/>
  <c r="AQ16" i="7"/>
  <c r="AT16" i="7"/>
  <c r="AR16" i="7"/>
  <c r="AS16" i="7"/>
  <c r="AD7" i="7"/>
  <c r="AD9" i="7" s="1"/>
  <c r="AB10" i="7"/>
  <c r="AB12" i="7"/>
  <c r="AB15" i="7"/>
  <c r="AB13" i="7"/>
  <c r="AB11" i="7"/>
  <c r="AB16" i="7"/>
  <c r="AU16" i="7"/>
  <c r="AX16" i="7"/>
  <c r="AW16" i="7"/>
  <c r="AT10" i="7"/>
  <c r="AQ8" i="7" s="1"/>
  <c r="AQ9" i="7" s="1"/>
  <c r="BW27" i="7"/>
  <c r="BW36" i="7"/>
  <c r="BW45" i="7"/>
  <c r="BW54" i="7"/>
  <c r="BW117" i="7"/>
  <c r="BW106" i="7"/>
  <c r="BW91" i="7"/>
  <c r="BW80" i="7"/>
  <c r="BW15" i="7"/>
  <c r="BW24" i="7"/>
  <c r="BW33" i="7"/>
  <c r="BW42" i="7"/>
  <c r="BW105" i="7"/>
  <c r="BW94" i="7"/>
  <c r="BW79" i="7"/>
  <c r="BW68" i="7"/>
  <c r="BW132" i="7"/>
  <c r="BW12" i="7"/>
  <c r="BV10" i="7"/>
  <c r="BV27" i="7" s="1"/>
  <c r="BW21" i="7"/>
  <c r="BW30" i="7"/>
  <c r="BW93" i="7"/>
  <c r="BW82" i="7"/>
  <c r="BW67" i="7"/>
  <c r="BW131" i="7"/>
  <c r="BW120" i="7"/>
  <c r="BW55" i="7"/>
  <c r="BW64" i="7"/>
  <c r="BW18" i="7"/>
  <c r="BW81" i="7"/>
  <c r="BW70" i="7"/>
  <c r="BW134" i="7"/>
  <c r="BW119" i="7"/>
  <c r="BW108" i="7"/>
  <c r="BW43" i="7"/>
  <c r="BW52" i="7"/>
  <c r="BW61" i="7"/>
  <c r="BW69" i="7"/>
  <c r="BW133" i="7"/>
  <c r="BW122" i="7"/>
  <c r="BW107" i="7"/>
  <c r="BW96" i="7"/>
  <c r="BW31" i="7"/>
  <c r="BW40" i="7"/>
  <c r="BW49" i="7"/>
  <c r="BW58" i="7"/>
  <c r="BW121" i="7"/>
  <c r="BW110" i="7"/>
  <c r="BW95" i="7"/>
  <c r="BW84" i="7"/>
  <c r="BW19" i="7"/>
  <c r="BW28" i="7"/>
  <c r="BW37" i="7"/>
  <c r="BW46" i="7"/>
  <c r="BW109" i="7"/>
  <c r="BW98" i="7"/>
  <c r="BW83" i="7"/>
  <c r="BW72" i="7"/>
  <c r="BW136" i="7"/>
  <c r="BW16" i="7"/>
  <c r="BW25" i="7"/>
  <c r="BW34" i="7"/>
  <c r="BW97" i="7"/>
  <c r="BW86" i="7"/>
  <c r="BW71" i="7"/>
  <c r="BW135" i="7"/>
  <c r="BW124" i="7"/>
  <c r="BW59" i="7"/>
  <c r="BW13" i="7"/>
  <c r="BW22" i="7"/>
  <c r="BW85" i="7"/>
  <c r="BW74" i="7"/>
  <c r="BW138" i="7"/>
  <c r="BW123" i="7"/>
  <c r="BW112" i="7"/>
  <c r="BW47" i="7"/>
  <c r="BW56" i="7"/>
  <c r="BW65" i="7"/>
  <c r="BW73" i="7"/>
  <c r="BW137" i="7"/>
  <c r="BW126" i="7"/>
  <c r="BW111" i="7"/>
  <c r="BW100" i="7"/>
  <c r="BW35" i="7"/>
  <c r="BW44" i="7"/>
  <c r="BW53" i="7"/>
  <c r="BW62" i="7"/>
  <c r="BW125" i="7"/>
  <c r="BW114" i="7"/>
  <c r="BW99" i="7"/>
  <c r="BW88" i="7"/>
  <c r="BW23" i="7"/>
  <c r="BW32" i="7"/>
  <c r="BW41" i="7"/>
  <c r="BW50" i="7"/>
  <c r="BW113" i="7"/>
  <c r="BW102" i="7"/>
  <c r="BW87" i="7"/>
  <c r="BW76" i="7"/>
  <c r="BW140" i="7"/>
  <c r="CF19" i="7"/>
  <c r="CA19" i="7"/>
  <c r="CD19" i="7"/>
  <c r="CB19" i="7"/>
  <c r="CH19" i="7"/>
  <c r="CG19" i="7"/>
  <c r="CC19" i="7"/>
  <c r="CE19" i="7"/>
  <c r="CI19" i="7"/>
  <c r="BZ19" i="7"/>
  <c r="BW20" i="7"/>
  <c r="BW29" i="7"/>
  <c r="BW38" i="7"/>
  <c r="BW101" i="7"/>
  <c r="BW90" i="7"/>
  <c r="BW75" i="7"/>
  <c r="BW139" i="7"/>
  <c r="BW128" i="7"/>
  <c r="BW63" i="7"/>
  <c r="BW17" i="7"/>
  <c r="BW26" i="7"/>
  <c r="BW89" i="7"/>
  <c r="BW78" i="7"/>
  <c r="BW142" i="7"/>
  <c r="BW127" i="7"/>
  <c r="BW116" i="7"/>
  <c r="BW51" i="7"/>
  <c r="BW60" i="7"/>
  <c r="BW14" i="7"/>
  <c r="BW77" i="7"/>
  <c r="BW141" i="7"/>
  <c r="BW130" i="7"/>
  <c r="BW115" i="7"/>
  <c r="BW104" i="7"/>
  <c r="BW39" i="7"/>
  <c r="BW48" i="7"/>
  <c r="BW57" i="7"/>
  <c r="BW66" i="7"/>
  <c r="BW129" i="7"/>
  <c r="BW118" i="7"/>
  <c r="BW103" i="7"/>
  <c r="BW92" i="7"/>
  <c r="BV103" i="7" l="1"/>
  <c r="BV115" i="7"/>
  <c r="BV57" i="7"/>
  <c r="BV127" i="7"/>
  <c r="BV39" i="7"/>
  <c r="BV129" i="7"/>
  <c r="BV141" i="7"/>
  <c r="BV139" i="7"/>
  <c r="AD16" i="7"/>
  <c r="AD13" i="7"/>
  <c r="AD11" i="7"/>
  <c r="AD12" i="7"/>
  <c r="AD10" i="7"/>
  <c r="AD14" i="7"/>
  <c r="AD15" i="7"/>
  <c r="BV87" i="7"/>
  <c r="BV113" i="7"/>
  <c r="BV41" i="7"/>
  <c r="BV140" i="7"/>
  <c r="BV102" i="7"/>
  <c r="BV50" i="7"/>
  <c r="BV14" i="7"/>
  <c r="BV51" i="7"/>
  <c r="BV26" i="7"/>
  <c r="BV63" i="7"/>
  <c r="BV38" i="7"/>
  <c r="BV20" i="7"/>
  <c r="BV111" i="7"/>
  <c r="BV78" i="7"/>
  <c r="BV90" i="7"/>
  <c r="BV62" i="7"/>
  <c r="BV114" i="7"/>
  <c r="BV35" i="7"/>
  <c r="BV126" i="7"/>
  <c r="BV23" i="7"/>
  <c r="AX17" i="7"/>
  <c r="AQ17" i="7"/>
  <c r="BV99" i="7"/>
  <c r="BV125" i="7"/>
  <c r="BV53" i="7"/>
  <c r="BV65" i="7"/>
  <c r="BV47" i="7"/>
  <c r="BV138" i="7"/>
  <c r="BV137" i="7"/>
  <c r="BV135" i="7"/>
  <c r="BV123" i="7"/>
  <c r="BV59" i="7"/>
  <c r="BV28" i="7"/>
  <c r="BV16" i="7"/>
  <c r="AV17" i="7"/>
  <c r="AW17" i="7"/>
  <c r="BV69" i="7"/>
  <c r="BV40" i="7"/>
  <c r="BV72" i="7"/>
  <c r="BV96" i="7"/>
  <c r="BV52" i="7"/>
  <c r="BV84" i="7"/>
  <c r="BV120" i="7"/>
  <c r="BV30" i="7"/>
  <c r="BV82" i="7"/>
  <c r="BV81" i="7"/>
  <c r="BV64" i="7"/>
  <c r="BV106" i="7"/>
  <c r="BV70" i="7"/>
  <c r="BV18" i="7"/>
  <c r="BV108" i="7"/>
  <c r="BV67" i="7"/>
  <c r="BV93" i="7"/>
  <c r="BV21" i="7"/>
  <c r="BV118" i="7"/>
  <c r="BV66" i="7"/>
  <c r="BV130" i="7"/>
  <c r="BV142" i="7"/>
  <c r="BV76" i="7"/>
  <c r="BV32" i="7"/>
  <c r="BV88" i="7"/>
  <c r="BV44" i="7"/>
  <c r="BV100" i="7"/>
  <c r="BV73" i="7"/>
  <c r="BV56" i="7"/>
  <c r="BV112" i="7"/>
  <c r="BV85" i="7"/>
  <c r="BV13" i="7"/>
  <c r="BV124" i="7"/>
  <c r="BV71" i="7"/>
  <c r="BV97" i="7"/>
  <c r="BV25" i="7"/>
  <c r="BV136" i="7"/>
  <c r="BV83" i="7"/>
  <c r="BV109" i="7"/>
  <c r="BV37" i="7"/>
  <c r="BV19" i="7"/>
  <c r="BV95" i="7"/>
  <c r="BV121" i="7"/>
  <c r="BV49" i="7"/>
  <c r="BV31" i="7"/>
  <c r="BV107" i="7"/>
  <c r="BV133" i="7"/>
  <c r="BV61" i="7"/>
  <c r="BV43" i="7"/>
  <c r="BV119" i="7"/>
  <c r="BV55" i="7"/>
  <c r="BV131" i="7"/>
  <c r="BV94" i="7"/>
  <c r="BV42" i="7"/>
  <c r="BV92" i="7"/>
  <c r="BV48" i="7"/>
  <c r="BV104" i="7"/>
  <c r="BV77" i="7"/>
  <c r="BV60" i="7"/>
  <c r="BV116" i="7"/>
  <c r="BV89" i="7"/>
  <c r="BV17" i="7"/>
  <c r="BV128" i="7"/>
  <c r="BV75" i="7"/>
  <c r="BV101" i="7"/>
  <c r="BV29" i="7"/>
  <c r="BV74" i="7"/>
  <c r="BV22" i="7"/>
  <c r="BV86" i="7"/>
  <c r="BV34" i="7"/>
  <c r="BV98" i="7"/>
  <c r="BV46" i="7"/>
  <c r="BV110" i="7"/>
  <c r="BV58" i="7"/>
  <c r="BV122" i="7"/>
  <c r="BV134" i="7"/>
  <c r="BV54" i="7"/>
  <c r="BV12" i="7"/>
  <c r="BV68" i="7"/>
  <c r="BV24" i="7"/>
  <c r="BV80" i="7"/>
  <c r="BV36" i="7"/>
  <c r="AU17" i="7"/>
  <c r="AT17" i="7"/>
  <c r="AS17" i="7"/>
  <c r="AR17" i="7"/>
  <c r="BV132" i="7"/>
  <c r="BV79" i="7"/>
  <c r="BV105" i="7"/>
  <c r="BV33" i="7"/>
  <c r="BV15" i="7"/>
  <c r="BV91" i="7"/>
  <c r="BV117" i="7"/>
  <c r="BV45" i="7"/>
</calcChain>
</file>

<file path=xl/comments1.xml><?xml version="1.0" encoding="utf-8"?>
<comments xmlns="http://schemas.openxmlformats.org/spreadsheetml/2006/main" xmlns:mc="http://schemas.openxmlformats.org/markup-compatibility/2006" xmlns:xr="http://schemas.microsoft.com/office/spreadsheetml/2014/revision" mc:Ignorable="xr">
  <authors>
    <author>André Fernando Oliveira</author>
  </authors>
  <commentList>
    <comment ref="B3" authorId="0" shapeId="0" xr:uid="{00000000-0006-0000-0000-000001000000}">
      <text>
        <r>
          <rPr>
            <b/>
            <sz val="9"/>
            <color indexed="81"/>
            <rFont val="Segoe UI"/>
            <family val="2"/>
          </rPr>
          <t xml:space="preserve">Planilha para tratamento de dados Experimentais baseados em 
Planejamento Fatorial 2^3 completo
</t>
        </r>
        <r>
          <rPr>
            <sz val="9"/>
            <color indexed="81"/>
            <rFont val="Segoe UI"/>
            <family val="2"/>
          </rPr>
          <t xml:space="preserve">André Fernando Oliveira - andrefernando23@gmail.com
DEQ/ Universidade Federal de Viçosa -  10/2016
</t>
        </r>
      </text>
    </comment>
    <comment ref="AC7" authorId="0" shapeId="0" xr:uid="{00000000-0006-0000-0000-000002000000}">
      <text>
        <r>
          <rPr>
            <b/>
            <sz val="9"/>
            <color indexed="81"/>
            <rFont val="Segoe UI"/>
            <family val="2"/>
          </rPr>
          <t>André Fernando Oliveira:</t>
        </r>
        <r>
          <rPr>
            <sz val="9"/>
            <color indexed="81"/>
            <rFont val="Segoe UI"/>
            <family val="2"/>
          </rPr>
          <t xml:space="preserve">
Estimativa do Desvio padrão dos resíduos</t>
        </r>
      </text>
    </comment>
  </commentList>
</comments>
</file>

<file path=xl/sharedStrings.xml><?xml version="1.0" encoding="utf-8"?>
<sst xmlns="http://schemas.openxmlformats.org/spreadsheetml/2006/main" count="111" uniqueCount="83">
  <si>
    <t>A</t>
  </si>
  <si>
    <t>B</t>
  </si>
  <si>
    <t>C</t>
  </si>
  <si>
    <t>CODE</t>
  </si>
  <si>
    <t>VALORES</t>
  </si>
  <si>
    <t>code maior</t>
  </si>
  <si>
    <t>code menor</t>
  </si>
  <si>
    <t>variável A</t>
  </si>
  <si>
    <t>variável C</t>
  </si>
  <si>
    <t>variável B</t>
  </si>
  <si>
    <t>Resposta</t>
  </si>
  <si>
    <t xml:space="preserve"> A*B</t>
  </si>
  <si>
    <t>A*C</t>
  </si>
  <si>
    <t>B*C</t>
  </si>
  <si>
    <t>Code</t>
  </si>
  <si>
    <t>t calc</t>
  </si>
  <si>
    <t xml:space="preserve">t </t>
  </si>
  <si>
    <t>tcritico</t>
  </si>
  <si>
    <t>df</t>
  </si>
  <si>
    <t>N</t>
  </si>
  <si>
    <t xml:space="preserve">alfa </t>
  </si>
  <si>
    <t>Des padrão</t>
  </si>
  <si>
    <t>REJEITADOS</t>
  </si>
  <si>
    <t>min</t>
  </si>
  <si>
    <t>max</t>
  </si>
  <si>
    <t>a1</t>
  </si>
  <si>
    <t>a2</t>
  </si>
  <si>
    <t>a3</t>
  </si>
  <si>
    <t>a4</t>
  </si>
  <si>
    <t>a5</t>
  </si>
  <si>
    <t>a6</t>
  </si>
  <si>
    <t>a7</t>
  </si>
  <si>
    <t>a8</t>
  </si>
  <si>
    <t>a9</t>
  </si>
  <si>
    <t>MENOR  VALOR</t>
  </si>
  <si>
    <t>MAIOR VALOR</t>
  </si>
  <si>
    <t>média</t>
  </si>
  <si>
    <t>%</t>
  </si>
  <si>
    <t>Norm</t>
  </si>
  <si>
    <t>Ponto ótimo</t>
  </si>
  <si>
    <t>valores calculados</t>
  </si>
  <si>
    <t>Valores Experimentais</t>
  </si>
  <si>
    <t>Code calculado</t>
  </si>
  <si>
    <t>pH</t>
  </si>
  <si>
    <t>PLANEJAMENTO DOS EXPERIMENTOS</t>
  </si>
  <si>
    <t>linha inicial</t>
  </si>
  <si>
    <t>linha final</t>
  </si>
  <si>
    <t>coluna inicial</t>
  </si>
  <si>
    <t>Status coluna</t>
  </si>
  <si>
    <t>coluna final</t>
  </si>
  <si>
    <t>coeficiente</t>
  </si>
  <si>
    <t>s</t>
  </si>
  <si>
    <t>t crítico</t>
  </si>
  <si>
    <t>R2</t>
  </si>
  <si>
    <t>R2 ajustado</t>
  </si>
  <si>
    <t>s resíduo</t>
  </si>
  <si>
    <t>N9 ajustado</t>
  </si>
  <si>
    <t>ordem</t>
  </si>
  <si>
    <t>CONSTANTE</t>
  </si>
  <si>
    <t>RESPOSTA</t>
  </si>
  <si>
    <t>FATORIAL  3 VARIAVEIS</t>
  </si>
  <si>
    <t>TRATAMENTO DOS DADOS</t>
  </si>
  <si>
    <t>A*B*C</t>
  </si>
  <si>
    <t>NÚMERO MÁXIMO DE PARÂMETROS</t>
  </si>
  <si>
    <t>resíduo</t>
  </si>
  <si>
    <t>N coeficientes</t>
  </si>
  <si>
    <t>p-value</t>
  </si>
  <si>
    <t>ALFA</t>
  </si>
  <si>
    <t>Projeto Experimentos</t>
  </si>
  <si>
    <t>Resultados dos Experimentos</t>
  </si>
  <si>
    <t>ensaio</t>
  </si>
  <si>
    <t>s (resíduo)</t>
  </si>
  <si>
    <t>Y estimado</t>
  </si>
  <si>
    <t>resíduo normalizado</t>
  </si>
  <si>
    <t>Faixa de Dados</t>
  </si>
  <si>
    <t>posição</t>
  </si>
  <si>
    <t>nome</t>
  </si>
  <si>
    <t>valor</t>
  </si>
  <si>
    <t>status t</t>
  </si>
  <si>
    <t>Valor Variável = inclinação x Code + CTE</t>
  </si>
  <si>
    <t>Células em Cinza - Preencher com dados</t>
  </si>
  <si>
    <t>nitrito</t>
  </si>
  <si>
    <t>sulfa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</si>
</sst>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5">
    <numFmt numFmtId="164" formatCode="0.0"/>
    <numFmt numFmtId="165" formatCode="0.000"/>
    <numFmt numFmtId="166" formatCode="0.0000"/>
    <numFmt numFmtId="167" formatCode="#,##0.0000"/>
    <numFmt numFmtId="168" formatCode="0.00000"/>
  </numFmts>
  <fonts count="24" x14ac:knownFonts="1">
    <font>
      <sz val="11"/>
      <color theme="1"/>
      <name val="Calibri"/>
      <family val="2"/>
      <scheme val="minor"/>
    </font>
    <font>
      <sz val="11"/>
      <color theme="0" tint="-0.499984740745262"/>
      <name val="Calibri"/>
      <family val="2"/>
      <scheme val="minor"/>
    </font>
    <font>
      <sz val="11"/>
      <color theme="1" tint="0.499984740745262"/>
      <name val="Calibri"/>
      <family val="2"/>
      <scheme val="minor"/>
    </font>
    <font>
      <sz val="11"/>
      <color theme="0" tint="-0.249977111117893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1"/>
      <name val="Calibri"/>
      <family val="2"/>
      <scheme val="minor"/>
    </font>
    <font>
      <b/>
      <sz val="14"/>
      <color theme="1"/>
      <name val="Calibri"/>
      <family val="2"/>
      <scheme val="minor"/>
    </font>
    <font>
      <b/>
      <sz val="16"/>
      <color theme="1"/>
      <name val="Calibri"/>
      <family val="2"/>
      <scheme val="minor"/>
    </font>
    <font>
      <b/>
      <sz val="8"/>
      <color theme="1"/>
      <name val="Calibri"/>
      <family val="2"/>
      <scheme val="minor"/>
    </font>
    <font>
      <sz val="11"/>
      <name val="Calibri"/>
      <family val="2"/>
      <scheme val="minor"/>
    </font>
    <font>
      <b/>
      <sz val="18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22"/>
      <color theme="1"/>
      <name val="Calibri"/>
      <family val="2"/>
      <scheme val="minor"/>
    </font>
    <font>
      <b/>
      <sz val="22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4"/>
      <color theme="1"/>
      <name val="Calibri"/>
      <family val="2"/>
      <scheme val="minor"/>
    </font>
    <font>
      <sz val="22"/>
      <color theme="1"/>
      <name val="Arial Rounded MT Bold"/>
      <family val="2"/>
    </font>
    <font>
      <b/>
      <sz val="9"/>
      <color indexed="81"/>
      <name val="Segoe UI"/>
      <family val="2"/>
    </font>
    <font>
      <sz val="9"/>
      <color indexed="81"/>
      <name val="Segoe UI"/>
      <family val="2"/>
    </font>
    <font>
      <sz val="11"/>
      <color theme="1"/>
      <name val="Arial Rounded MT Bold"/>
      <family val="2"/>
    </font>
    <font>
      <sz val="11"/>
      <color theme="0" tint="-0.249977111117893"/>
      <name val="Arial Rounded MT Bold"/>
      <family val="2"/>
    </font>
    <font>
      <b/>
      <sz val="12"/>
      <color theme="1"/>
      <name val="Calibri"/>
      <family val="2"/>
      <scheme val="minor"/>
    </font>
    <font>
      <sz val="16"/>
      <color rgb="FFFF0000"/>
      <name val="Arial Rounded MT Bold"/>
      <family val="2"/>
    </font>
  </fonts>
  <fills count="9">
    <fill>
      <patternFill patternType="none"/>
    </fill>
    <fill>
      <patternFill patternType="gray125"/>
    </fill>
    <fill>
      <patternFill patternType="solid">
        <fgColor theme="0" tint="-0.249977111117893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9" tint="0.59999389629810485"/>
        <bgColor indexed="64"/>
      </patternFill>
    </fill>
    <fill>
      <patternFill patternType="solid">
        <fgColor theme="9" tint="0.39997558519241921"/>
        <bgColor indexed="64"/>
      </patternFill>
    </fill>
    <fill>
      <patternFill patternType="solid">
        <fgColor rgb="FFFFFF99"/>
        <bgColor indexed="64"/>
      </patternFill>
    </fill>
    <fill>
      <patternFill patternType="solid">
        <fgColor theme="0" tint="-0.34998626667073579"/>
        <bgColor indexed="64"/>
      </patternFill>
    </fill>
  </fills>
  <borders count="46">
    <border>
      <left/>
      <right/>
      <top/>
      <bottom/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/>
      <top/>
      <bottom style="medium">
        <color indexed="64"/>
      </bottom>
      <diagonal/>
    </border>
    <border>
      <left/>
      <right style="medium">
        <color indexed="64"/>
      </right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/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medium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 style="medium">
        <color indexed="64"/>
      </bottom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thin">
        <color indexed="64"/>
      </left>
      <right style="medium">
        <color indexed="64"/>
      </right>
      <top/>
      <bottom style="medium">
        <color indexed="64"/>
      </bottom>
      <diagonal/>
    </border>
  </borders>
  <cellStyleXfs count="2">
    <xf numFmtId="0" fontId="0" fillId="0" borderId="0"/>
    <xf numFmtId="9" fontId="12" fillId="0" borderId="0" applyFont="0" applyFill="0" applyBorder="0" applyAlignment="0" applyProtection="0"/>
  </cellStyleXfs>
  <cellXfs count="280">
    <xf numFmtId="0" fontId="0" fillId="0" borderId="0" xfId="0"/>
    <xf numFmtId="2" fontId="0" fillId="0" borderId="0" xfId="0" applyNumberFormat="1"/>
    <xf numFmtId="0" fontId="0" fillId="0" borderId="3" xfId="0" applyBorder="1"/>
    <xf numFmtId="0" fontId="0" fillId="0" borderId="4" xfId="0" applyFill="1" applyBorder="1"/>
    <xf numFmtId="0" fontId="0" fillId="0" borderId="4" xfId="0" applyBorder="1"/>
    <xf numFmtId="164" fontId="0" fillId="0" borderId="3" xfId="0" applyNumberFormat="1" applyBorder="1"/>
    <xf numFmtId="0" fontId="0" fillId="0" borderId="5" xfId="0" applyBorder="1"/>
    <xf numFmtId="0" fontId="0" fillId="0" borderId="6" xfId="0" applyBorder="1"/>
    <xf numFmtId="165" fontId="0" fillId="0" borderId="3" xfId="0" applyNumberFormat="1" applyBorder="1"/>
    <xf numFmtId="2" fontId="0" fillId="0" borderId="4" xfId="0" applyNumberFormat="1" applyBorder="1"/>
    <xf numFmtId="165" fontId="0" fillId="0" borderId="5" xfId="0" applyNumberFormat="1" applyBorder="1"/>
    <xf numFmtId="2" fontId="0" fillId="0" borderId="6" xfId="0" applyNumberFormat="1" applyBorder="1"/>
    <xf numFmtId="0" fontId="0" fillId="0" borderId="7" xfId="0" applyBorder="1"/>
    <xf numFmtId="164" fontId="0" fillId="0" borderId="7" xfId="0" applyNumberFormat="1" applyBorder="1"/>
    <xf numFmtId="165" fontId="0" fillId="0" borderId="7" xfId="0" applyNumberFormat="1" applyFill="1" applyBorder="1"/>
    <xf numFmtId="165" fontId="1" fillId="0" borderId="0" xfId="0" applyNumberFormat="1" applyFont="1"/>
    <xf numFmtId="0" fontId="0" fillId="0" borderId="8" xfId="0" applyBorder="1"/>
    <xf numFmtId="0" fontId="0" fillId="0" borderId="9" xfId="0" applyBorder="1"/>
    <xf numFmtId="0" fontId="0" fillId="0" borderId="0" xfId="0" applyBorder="1"/>
    <xf numFmtId="164" fontId="0" fillId="0" borderId="0" xfId="0" applyNumberFormat="1" applyBorder="1"/>
    <xf numFmtId="165" fontId="0" fillId="0" borderId="0" xfId="0" applyNumberFormat="1" applyFill="1" applyBorder="1"/>
    <xf numFmtId="0" fontId="0" fillId="0" borderId="0" xfId="0" applyFill="1"/>
    <xf numFmtId="0" fontId="0" fillId="0" borderId="1" xfId="0" applyBorder="1"/>
    <xf numFmtId="0" fontId="0" fillId="0" borderId="17" xfId="0" applyBorder="1"/>
    <xf numFmtId="0" fontId="0" fillId="0" borderId="6" xfId="0" applyFill="1" applyBorder="1"/>
    <xf numFmtId="164" fontId="0" fillId="0" borderId="19" xfId="0" applyNumberFormat="1" applyBorder="1"/>
    <xf numFmtId="0" fontId="0" fillId="0" borderId="19" xfId="0" applyBorder="1"/>
    <xf numFmtId="0" fontId="0" fillId="0" borderId="7" xfId="0" applyFill="1" applyBorder="1"/>
    <xf numFmtId="164" fontId="0" fillId="0" borderId="7" xfId="0" applyNumberFormat="1" applyFill="1" applyBorder="1"/>
    <xf numFmtId="164" fontId="0" fillId="0" borderId="24" xfId="0" applyNumberFormat="1" applyBorder="1"/>
    <xf numFmtId="0" fontId="0" fillId="0" borderId="24" xfId="0" applyBorder="1"/>
    <xf numFmtId="165" fontId="0" fillId="0" borderId="24" xfId="0" applyNumberFormat="1" applyFill="1" applyBorder="1"/>
    <xf numFmtId="0" fontId="0" fillId="0" borderId="14" xfId="0" applyBorder="1"/>
    <xf numFmtId="0" fontId="0" fillId="0" borderId="15" xfId="0" applyBorder="1"/>
    <xf numFmtId="0" fontId="0" fillId="0" borderId="16" xfId="0" applyBorder="1"/>
    <xf numFmtId="0" fontId="0" fillId="0" borderId="26" xfId="0" applyBorder="1"/>
    <xf numFmtId="0" fontId="0" fillId="0" borderId="27" xfId="0" applyBorder="1"/>
    <xf numFmtId="0" fontId="3" fillId="0" borderId="0" xfId="0" applyFont="1" applyBorder="1"/>
    <xf numFmtId="0" fontId="3" fillId="0" borderId="4" xfId="0" applyFont="1" applyBorder="1"/>
    <xf numFmtId="166" fontId="0" fillId="0" borderId="3" xfId="0" applyNumberFormat="1" applyBorder="1"/>
    <xf numFmtId="0" fontId="2" fillId="0" borderId="3" xfId="0" applyFont="1" applyBorder="1"/>
    <xf numFmtId="165" fontId="0" fillId="0" borderId="16" xfId="0" applyNumberFormat="1" applyBorder="1"/>
    <xf numFmtId="0" fontId="2" fillId="0" borderId="0" xfId="0" applyFont="1" applyBorder="1"/>
    <xf numFmtId="165" fontId="2" fillId="0" borderId="1" xfId="0" applyNumberFormat="1" applyFont="1" applyBorder="1"/>
    <xf numFmtId="165" fontId="2" fillId="0" borderId="12" xfId="0" applyNumberFormat="1" applyFont="1" applyBorder="1"/>
    <xf numFmtId="165" fontId="2" fillId="0" borderId="2" xfId="0" applyNumberFormat="1" applyFont="1" applyBorder="1"/>
    <xf numFmtId="0" fontId="0" fillId="0" borderId="13" xfId="0" applyBorder="1"/>
    <xf numFmtId="0" fontId="4" fillId="0" borderId="0" xfId="0" applyFont="1"/>
    <xf numFmtId="0" fontId="0" fillId="5" borderId="0" xfId="0" applyFill="1"/>
    <xf numFmtId="2" fontId="0" fillId="5" borderId="0" xfId="0" applyNumberFormat="1" applyFill="1"/>
    <xf numFmtId="0" fontId="0" fillId="0" borderId="14" xfId="0" applyBorder="1" applyAlignment="1">
      <alignment horizontal="center"/>
    </xf>
    <xf numFmtId="0" fontId="0" fillId="0" borderId="25" xfId="0" applyBorder="1" applyAlignment="1">
      <alignment horizontal="center"/>
    </xf>
    <xf numFmtId="165" fontId="1" fillId="0" borderId="7" xfId="0" applyNumberFormat="1" applyFont="1" applyFill="1" applyBorder="1"/>
    <xf numFmtId="0" fontId="0" fillId="0" borderId="28" xfId="0" applyBorder="1"/>
    <xf numFmtId="0" fontId="5" fillId="0" borderId="1" xfId="0" applyFont="1" applyBorder="1"/>
    <xf numFmtId="0" fontId="5" fillId="0" borderId="18" xfId="0" applyFont="1" applyBorder="1" applyAlignment="1">
      <alignment horizontal="center" vertical="center"/>
    </xf>
    <xf numFmtId="0" fontId="5" fillId="0" borderId="21" xfId="0" applyFont="1" applyBorder="1" applyAlignment="1">
      <alignment horizontal="center" vertical="center"/>
    </xf>
    <xf numFmtId="0" fontId="5" fillId="0" borderId="23" xfId="0" applyFont="1" applyBorder="1" applyAlignment="1">
      <alignment horizontal="center" vertical="center"/>
    </xf>
    <xf numFmtId="0" fontId="5" fillId="0" borderId="30" xfId="0" applyFont="1" applyBorder="1" applyAlignment="1">
      <alignment horizontal="center"/>
    </xf>
    <xf numFmtId="2" fontId="5" fillId="0" borderId="12" xfId="0" applyNumberFormat="1" applyFont="1" applyFill="1" applyBorder="1"/>
    <xf numFmtId="2" fontId="5" fillId="0" borderId="2" xfId="0" applyNumberFormat="1" applyFont="1" applyFill="1" applyBorder="1"/>
    <xf numFmtId="0" fontId="5" fillId="0" borderId="12" xfId="0" applyFont="1" applyBorder="1"/>
    <xf numFmtId="0" fontId="5" fillId="0" borderId="31" xfId="0" applyFont="1" applyFill="1" applyBorder="1" applyAlignment="1">
      <alignment horizontal="center"/>
    </xf>
    <xf numFmtId="0" fontId="5" fillId="2" borderId="14" xfId="0" applyFont="1" applyFill="1" applyBorder="1"/>
    <xf numFmtId="4" fontId="0" fillId="0" borderId="0" xfId="0" applyNumberFormat="1"/>
    <xf numFmtId="0" fontId="5" fillId="3" borderId="18" xfId="0" applyFont="1" applyFill="1" applyBorder="1" applyAlignment="1">
      <alignment horizontal="center" vertical="center"/>
    </xf>
    <xf numFmtId="164" fontId="0" fillId="3" borderId="19" xfId="0" applyNumberFormat="1" applyFill="1" applyBorder="1"/>
    <xf numFmtId="0" fontId="0" fillId="3" borderId="19" xfId="0" applyFill="1" applyBorder="1"/>
    <xf numFmtId="165" fontId="0" fillId="3" borderId="19" xfId="0" applyNumberFormat="1" applyFill="1" applyBorder="1"/>
    <xf numFmtId="0" fontId="5" fillId="3" borderId="21" xfId="0" applyFont="1" applyFill="1" applyBorder="1" applyAlignment="1">
      <alignment horizontal="center" vertical="center"/>
    </xf>
    <xf numFmtId="164" fontId="0" fillId="3" borderId="7" xfId="0" applyNumberFormat="1" applyFill="1" applyBorder="1"/>
    <xf numFmtId="0" fontId="0" fillId="3" borderId="7" xfId="0" applyFill="1" applyBorder="1"/>
    <xf numFmtId="165" fontId="0" fillId="3" borderId="7" xfId="0" applyNumberFormat="1" applyFill="1" applyBorder="1"/>
    <xf numFmtId="0" fontId="5" fillId="3" borderId="23" xfId="0" applyFont="1" applyFill="1" applyBorder="1" applyAlignment="1">
      <alignment horizontal="center" vertical="center"/>
    </xf>
    <xf numFmtId="164" fontId="0" fillId="3" borderId="24" xfId="0" applyNumberFormat="1" applyFill="1" applyBorder="1"/>
    <xf numFmtId="0" fontId="0" fillId="3" borderId="24" xfId="0" applyFill="1" applyBorder="1"/>
    <xf numFmtId="165" fontId="0" fillId="3" borderId="24" xfId="0" applyNumberFormat="1" applyFill="1" applyBorder="1"/>
    <xf numFmtId="0" fontId="0" fillId="0" borderId="0" xfId="0" applyNumberFormat="1"/>
    <xf numFmtId="165" fontId="1" fillId="0" borderId="33" xfId="0" applyNumberFormat="1" applyFont="1" applyFill="1" applyBorder="1"/>
    <xf numFmtId="0" fontId="5" fillId="0" borderId="14" xfId="0" applyFont="1" applyBorder="1"/>
    <xf numFmtId="165" fontId="0" fillId="0" borderId="0" xfId="0" applyNumberFormat="1" applyBorder="1"/>
    <xf numFmtId="165" fontId="0" fillId="0" borderId="4" xfId="0" applyNumberFormat="1" applyBorder="1"/>
    <xf numFmtId="166" fontId="0" fillId="4" borderId="0" xfId="0" applyNumberFormat="1" applyFill="1" applyBorder="1"/>
    <xf numFmtId="165" fontId="5" fillId="6" borderId="3" xfId="0" applyNumberFormat="1" applyFont="1" applyFill="1" applyBorder="1"/>
    <xf numFmtId="165" fontId="5" fillId="6" borderId="0" xfId="0" applyNumberFormat="1" applyFont="1" applyFill="1" applyBorder="1"/>
    <xf numFmtId="165" fontId="5" fillId="6" borderId="4" xfId="0" applyNumberFormat="1" applyFont="1" applyFill="1" applyBorder="1"/>
    <xf numFmtId="11" fontId="5" fillId="6" borderId="0" xfId="0" applyNumberFormat="1" applyFont="1" applyFill="1" applyBorder="1"/>
    <xf numFmtId="0" fontId="11" fillId="0" borderId="0" xfId="0" applyFont="1"/>
    <xf numFmtId="0" fontId="0" fillId="0" borderId="2" xfId="0" applyBorder="1"/>
    <xf numFmtId="0" fontId="0" fillId="0" borderId="29" xfId="0" applyBorder="1"/>
    <xf numFmtId="164" fontId="0" fillId="0" borderId="4" xfId="0" applyNumberFormat="1" applyBorder="1"/>
    <xf numFmtId="164" fontId="0" fillId="0" borderId="6" xfId="0" applyNumberFormat="1" applyBorder="1"/>
    <xf numFmtId="165" fontId="0" fillId="0" borderId="7" xfId="0" applyNumberFormat="1" applyBorder="1"/>
    <xf numFmtId="0" fontId="3" fillId="0" borderId="0" xfId="0" applyFont="1"/>
    <xf numFmtId="2" fontId="3" fillId="0" borderId="1" xfId="0" applyNumberFormat="1" applyFont="1" applyBorder="1"/>
    <xf numFmtId="2" fontId="3" fillId="0" borderId="12" xfId="0" applyNumberFormat="1" applyFont="1" applyBorder="1"/>
    <xf numFmtId="164" fontId="3" fillId="0" borderId="5" xfId="0" applyNumberFormat="1" applyFont="1" applyFill="1" applyBorder="1"/>
    <xf numFmtId="0" fontId="3" fillId="0" borderId="28" xfId="0" applyFont="1" applyFill="1" applyBorder="1"/>
    <xf numFmtId="165" fontId="3" fillId="0" borderId="28" xfId="0" applyNumberFormat="1" applyFont="1" applyFill="1" applyBorder="1"/>
    <xf numFmtId="4" fontId="0" fillId="0" borderId="6" xfId="0" applyNumberFormat="1" applyBorder="1"/>
    <xf numFmtId="0" fontId="0" fillId="0" borderId="0" xfId="0" applyBorder="1" applyAlignment="1">
      <alignment horizontal="center"/>
    </xf>
    <xf numFmtId="9" fontId="0" fillId="0" borderId="0" xfId="1" applyFont="1"/>
    <xf numFmtId="167" fontId="5" fillId="0" borderId="15" xfId="0" applyNumberFormat="1" applyFont="1" applyBorder="1"/>
    <xf numFmtId="164" fontId="10" fillId="7" borderId="19" xfId="0" applyNumberFormat="1" applyFont="1" applyFill="1" applyBorder="1"/>
    <xf numFmtId="164" fontId="10" fillId="7" borderId="7" xfId="0" applyNumberFormat="1" applyFont="1" applyFill="1" applyBorder="1"/>
    <xf numFmtId="164" fontId="10" fillId="8" borderId="7" xfId="0" applyNumberFormat="1" applyFont="1" applyFill="1" applyBorder="1"/>
    <xf numFmtId="2" fontId="0" fillId="0" borderId="0" xfId="0" applyNumberFormat="1" applyBorder="1" applyAlignment="1">
      <alignment horizontal="center"/>
    </xf>
    <xf numFmtId="165" fontId="6" fillId="2" borderId="39" xfId="0" applyNumberFormat="1" applyFont="1" applyFill="1" applyBorder="1" applyAlignment="1">
      <alignment horizontal="center" vertical="center"/>
    </xf>
    <xf numFmtId="165" fontId="6" fillId="2" borderId="40" xfId="0" applyNumberFormat="1" applyFont="1" applyFill="1" applyBorder="1" applyAlignment="1">
      <alignment horizontal="center" vertical="center"/>
    </xf>
    <xf numFmtId="0" fontId="0" fillId="0" borderId="0" xfId="0" applyFill="1" applyBorder="1" applyAlignment="1">
      <alignment horizontal="center"/>
    </xf>
    <xf numFmtId="2" fontId="0" fillId="0" borderId="0" xfId="0" applyNumberFormat="1" applyFill="1" applyBorder="1" applyAlignment="1">
      <alignment horizontal="center"/>
    </xf>
    <xf numFmtId="0" fontId="0" fillId="0" borderId="0" xfId="0" applyFill="1" applyBorder="1"/>
    <xf numFmtId="0" fontId="5" fillId="0" borderId="0" xfId="0" applyFont="1" applyFill="1" applyBorder="1" applyAlignment="1">
      <alignment horizontal="center"/>
    </xf>
    <xf numFmtId="166" fontId="0" fillId="0" borderId="0" xfId="0" applyNumberFormat="1" applyFill="1" applyBorder="1"/>
    <xf numFmtId="165" fontId="6" fillId="0" borderId="0" xfId="0" applyNumberFormat="1" applyFont="1" applyFill="1" applyBorder="1" applyAlignment="1">
      <alignment horizontal="center" vertical="center"/>
    </xf>
    <xf numFmtId="0" fontId="6" fillId="0" borderId="0" xfId="0" applyFont="1" applyFill="1" applyBorder="1" applyAlignment="1">
      <alignment horizontal="center" vertical="center"/>
    </xf>
    <xf numFmtId="2" fontId="0" fillId="0" borderId="0" xfId="0" applyNumberFormat="1" applyFill="1" applyBorder="1"/>
    <xf numFmtId="2" fontId="5" fillId="0" borderId="0" xfId="0" applyNumberFormat="1" applyFont="1" applyFill="1" applyBorder="1" applyAlignment="1">
      <alignment horizontal="center"/>
    </xf>
    <xf numFmtId="0" fontId="13" fillId="0" borderId="0" xfId="0" applyFont="1" applyFill="1" applyBorder="1"/>
    <xf numFmtId="1" fontId="0" fillId="0" borderId="0" xfId="0" applyNumberFormat="1" applyFill="1" applyBorder="1" applyAlignment="1">
      <alignment horizontal="center"/>
    </xf>
    <xf numFmtId="2" fontId="5" fillId="0" borderId="25" xfId="0" applyNumberFormat="1" applyFont="1" applyFill="1" applyBorder="1" applyAlignment="1">
      <alignment horizontal="center"/>
    </xf>
    <xf numFmtId="0" fontId="5" fillId="0" borderId="0" xfId="0" applyFont="1" applyFill="1" applyBorder="1"/>
    <xf numFmtId="1" fontId="5" fillId="0" borderId="14" xfId="0" applyNumberFormat="1" applyFont="1" applyFill="1" applyBorder="1"/>
    <xf numFmtId="1" fontId="5" fillId="0" borderId="15" xfId="0" applyNumberFormat="1" applyFont="1" applyFill="1" applyBorder="1" applyAlignment="1">
      <alignment horizontal="center"/>
    </xf>
    <xf numFmtId="1" fontId="0" fillId="0" borderId="16" xfId="0" applyNumberFormat="1" applyBorder="1"/>
    <xf numFmtId="0" fontId="0" fillId="0" borderId="12" xfId="0" applyFill="1" applyBorder="1"/>
    <xf numFmtId="0" fontId="5" fillId="0" borderId="12" xfId="0" applyFont="1" applyFill="1" applyBorder="1"/>
    <xf numFmtId="165" fontId="0" fillId="0" borderId="2" xfId="0" applyNumberFormat="1" applyFill="1" applyBorder="1"/>
    <xf numFmtId="0" fontId="0" fillId="0" borderId="28" xfId="0" applyFill="1" applyBorder="1"/>
    <xf numFmtId="165" fontId="0" fillId="0" borderId="0" xfId="0" applyNumberFormat="1" applyFill="1" applyBorder="1" applyAlignment="1">
      <alignment horizontal="center"/>
    </xf>
    <xf numFmtId="0" fontId="5" fillId="0" borderId="1" xfId="0" applyFont="1" applyFill="1" applyBorder="1"/>
    <xf numFmtId="0" fontId="5" fillId="0" borderId="3" xfId="0" applyFont="1" applyFill="1" applyBorder="1"/>
    <xf numFmtId="0" fontId="5" fillId="0" borderId="5" xfId="0" applyFont="1" applyFill="1" applyBorder="1"/>
    <xf numFmtId="0" fontId="7" fillId="0" borderId="12" xfId="0" applyFont="1" applyFill="1" applyBorder="1"/>
    <xf numFmtId="0" fontId="0" fillId="0" borderId="26" xfId="0" applyFill="1" applyBorder="1" applyAlignment="1">
      <alignment horizontal="center"/>
    </xf>
    <xf numFmtId="0" fontId="0" fillId="0" borderId="27" xfId="0" applyFill="1" applyBorder="1" applyAlignment="1">
      <alignment horizontal="center"/>
    </xf>
    <xf numFmtId="0" fontId="5" fillId="0" borderId="37" xfId="0" applyFont="1" applyBorder="1"/>
    <xf numFmtId="0" fontId="5" fillId="0" borderId="36" xfId="0" applyFont="1" applyBorder="1"/>
    <xf numFmtId="0" fontId="15" fillId="0" borderId="34" xfId="0" applyFont="1" applyBorder="1"/>
    <xf numFmtId="0" fontId="15" fillId="0" borderId="37" xfId="0" applyFont="1" applyBorder="1"/>
    <xf numFmtId="165" fontId="0" fillId="0" borderId="33" xfId="0" applyNumberFormat="1" applyBorder="1"/>
    <xf numFmtId="165" fontId="0" fillId="0" borderId="33" xfId="0" applyNumberFormat="1" applyFill="1" applyBorder="1"/>
    <xf numFmtId="165" fontId="0" fillId="0" borderId="35" xfId="0" applyNumberFormat="1" applyFill="1" applyBorder="1"/>
    <xf numFmtId="165" fontId="0" fillId="0" borderId="32" xfId="0" applyNumberFormat="1" applyFill="1" applyBorder="1"/>
    <xf numFmtId="165" fontId="10" fillId="8" borderId="21" xfId="0" applyNumberFormat="1" applyFont="1" applyFill="1" applyBorder="1"/>
    <xf numFmtId="0" fontId="10" fillId="8" borderId="22" xfId="0" applyFont="1" applyFill="1" applyBorder="1"/>
    <xf numFmtId="165" fontId="1" fillId="0" borderId="30" xfId="0" applyNumberFormat="1" applyFont="1" applyFill="1" applyBorder="1"/>
    <xf numFmtId="2" fontId="0" fillId="0" borderId="0" xfId="0" applyNumberFormat="1" applyFill="1" applyBorder="1" applyAlignment="1">
      <alignment horizontal="right"/>
    </xf>
    <xf numFmtId="2" fontId="5" fillId="0" borderId="5" xfId="0" applyNumberFormat="1" applyFont="1" applyFill="1" applyBorder="1" applyAlignment="1">
      <alignment horizontal="left"/>
    </xf>
    <xf numFmtId="165" fontId="10" fillId="8" borderId="22" xfId="0" applyNumberFormat="1" applyFont="1" applyFill="1" applyBorder="1"/>
    <xf numFmtId="0" fontId="5" fillId="0" borderId="3" xfId="0" applyFont="1" applyBorder="1"/>
    <xf numFmtId="166" fontId="0" fillId="0" borderId="26" xfId="0" applyNumberFormat="1" applyBorder="1"/>
    <xf numFmtId="0" fontId="5" fillId="0" borderId="5" xfId="0" applyFont="1" applyBorder="1"/>
    <xf numFmtId="165" fontId="0" fillId="0" borderId="27" xfId="0" applyNumberFormat="1" applyBorder="1"/>
    <xf numFmtId="166" fontId="16" fillId="0" borderId="12" xfId="0" applyNumberFormat="1" applyFont="1" applyFill="1" applyBorder="1"/>
    <xf numFmtId="166" fontId="0" fillId="4" borderId="28" xfId="0" applyNumberFormat="1" applyFill="1" applyBorder="1"/>
    <xf numFmtId="0" fontId="0" fillId="0" borderId="14" xfId="0" applyFill="1" applyBorder="1" applyAlignment="1">
      <alignment horizontal="center"/>
    </xf>
    <xf numFmtId="2" fontId="10" fillId="7" borderId="32" xfId="0" applyNumberFormat="1" applyFont="1" applyFill="1" applyBorder="1"/>
    <xf numFmtId="2" fontId="10" fillId="7" borderId="33" xfId="0" applyNumberFormat="1" applyFont="1" applyFill="1" applyBorder="1"/>
    <xf numFmtId="2" fontId="10" fillId="7" borderId="7" xfId="0" applyNumberFormat="1" applyFont="1" applyFill="1" applyBorder="1"/>
    <xf numFmtId="0" fontId="0" fillId="0" borderId="14" xfId="0" applyFill="1" applyBorder="1" applyAlignment="1">
      <alignment horizontal="center"/>
    </xf>
    <xf numFmtId="0" fontId="0" fillId="0" borderId="0" xfId="0" applyFill="1" applyBorder="1" applyAlignment="1">
      <alignment horizontal="left"/>
    </xf>
    <xf numFmtId="165" fontId="1" fillId="0" borderId="31" xfId="0" applyNumberFormat="1" applyFont="1" applyFill="1" applyBorder="1"/>
    <xf numFmtId="2" fontId="5" fillId="0" borderId="2" xfId="0" applyNumberFormat="1" applyFont="1" applyFill="1" applyBorder="1" applyAlignment="1">
      <alignment horizontal="center"/>
    </xf>
    <xf numFmtId="2" fontId="0" fillId="0" borderId="4" xfId="0" applyNumberFormat="1" applyFill="1" applyBorder="1" applyAlignment="1">
      <alignment horizontal="center"/>
    </xf>
    <xf numFmtId="0" fontId="5" fillId="0" borderId="0" xfId="0" applyFont="1" applyBorder="1" applyAlignment="1">
      <alignment horizontal="center"/>
    </xf>
    <xf numFmtId="0" fontId="7" fillId="0" borderId="0" xfId="0" applyFont="1" applyFill="1" applyBorder="1"/>
    <xf numFmtId="2" fontId="5" fillId="0" borderId="0" xfId="0" applyNumberFormat="1" applyFont="1" applyFill="1" applyBorder="1" applyAlignment="1">
      <alignment horizontal="left"/>
    </xf>
    <xf numFmtId="165" fontId="1" fillId="0" borderId="0" xfId="0" applyNumberFormat="1" applyFont="1" applyFill="1" applyBorder="1"/>
    <xf numFmtId="0" fontId="5" fillId="0" borderId="17" xfId="0" applyFont="1" applyBorder="1"/>
    <xf numFmtId="0" fontId="5" fillId="0" borderId="30" xfId="0" applyFont="1" applyBorder="1"/>
    <xf numFmtId="9" fontId="0" fillId="0" borderId="0" xfId="1" applyFont="1" applyBorder="1"/>
    <xf numFmtId="4" fontId="0" fillId="0" borderId="0" xfId="0" applyNumberFormat="1" applyFill="1" applyBorder="1"/>
    <xf numFmtId="167" fontId="5" fillId="0" borderId="0" xfId="0" applyNumberFormat="1" applyFont="1" applyFill="1" applyBorder="1"/>
    <xf numFmtId="164" fontId="0" fillId="0" borderId="0" xfId="0" applyNumberFormat="1" applyFill="1" applyBorder="1"/>
    <xf numFmtId="9" fontId="0" fillId="0" borderId="0" xfId="1" applyFont="1" applyFill="1" applyBorder="1"/>
    <xf numFmtId="9" fontId="0" fillId="0" borderId="0" xfId="1" applyFont="1" applyFill="1" applyBorder="1" applyAlignment="1">
      <alignment horizontal="center"/>
    </xf>
    <xf numFmtId="9" fontId="0" fillId="0" borderId="15" xfId="1" applyFont="1" applyBorder="1"/>
    <xf numFmtId="168" fontId="0" fillId="4" borderId="0" xfId="0" applyNumberFormat="1" applyFill="1" applyBorder="1"/>
    <xf numFmtId="0" fontId="1" fillId="0" borderId="0" xfId="0" applyFont="1" applyFill="1" applyBorder="1"/>
    <xf numFmtId="0" fontId="5" fillId="0" borderId="14" xfId="0" applyFont="1" applyBorder="1" applyAlignment="1">
      <alignment horizontal="center"/>
    </xf>
    <xf numFmtId="168" fontId="0" fillId="0" borderId="0" xfId="0" applyNumberFormat="1" applyFill="1" applyBorder="1"/>
    <xf numFmtId="165" fontId="7" fillId="0" borderId="12" xfId="0" applyNumberFormat="1" applyFont="1" applyFill="1" applyBorder="1"/>
    <xf numFmtId="0" fontId="7" fillId="0" borderId="2" xfId="0" applyFont="1" applyFill="1" applyBorder="1"/>
    <xf numFmtId="168" fontId="0" fillId="0" borderId="4" xfId="0" applyNumberFormat="1" applyFill="1" applyBorder="1"/>
    <xf numFmtId="165" fontId="0" fillId="0" borderId="4" xfId="0" applyNumberFormat="1" applyFill="1" applyBorder="1" applyAlignment="1">
      <alignment horizontal="center"/>
    </xf>
    <xf numFmtId="0" fontId="0" fillId="0" borderId="16" xfId="0" applyFill="1" applyBorder="1"/>
    <xf numFmtId="0" fontId="17" fillId="0" borderId="0" xfId="0" applyFont="1" applyFill="1" applyBorder="1"/>
    <xf numFmtId="2" fontId="0" fillId="0" borderId="0" xfId="0" applyNumberFormat="1" applyFill="1"/>
    <xf numFmtId="0" fontId="0" fillId="0" borderId="41" xfId="0" applyNumberFormat="1" applyBorder="1" applyAlignment="1">
      <alignment horizontal="center" vertical="center" wrapText="1"/>
    </xf>
    <xf numFmtId="2" fontId="0" fillId="0" borderId="7" xfId="0" applyNumberFormat="1" applyFill="1" applyBorder="1"/>
    <xf numFmtId="0" fontId="0" fillId="0" borderId="41" xfId="0" applyNumberFormat="1" applyBorder="1" applyAlignment="1">
      <alignment horizontal="center"/>
    </xf>
    <xf numFmtId="0" fontId="0" fillId="0" borderId="21" xfId="0" applyNumberFormat="1" applyFill="1" applyBorder="1" applyAlignment="1">
      <alignment horizontal="center" vertical="center" wrapText="1"/>
    </xf>
    <xf numFmtId="0" fontId="0" fillId="0" borderId="29" xfId="0" applyNumberFormat="1" applyFill="1" applyBorder="1" applyAlignment="1">
      <alignment horizontal="center" vertical="center" wrapText="1"/>
    </xf>
    <xf numFmtId="0" fontId="3" fillId="0" borderId="2" xfId="0" applyFont="1" applyBorder="1"/>
    <xf numFmtId="1" fontId="3" fillId="0" borderId="6" xfId="0" applyNumberFormat="1" applyFont="1" applyBorder="1"/>
    <xf numFmtId="0" fontId="20" fillId="0" borderId="1" xfId="0" applyFont="1" applyBorder="1" applyAlignment="1">
      <alignment horizontal="right"/>
    </xf>
    <xf numFmtId="0" fontId="21" fillId="0" borderId="1" xfId="0" applyFont="1" applyBorder="1"/>
    <xf numFmtId="0" fontId="20" fillId="0" borderId="5" xfId="0" applyFont="1" applyBorder="1" applyAlignment="1">
      <alignment horizontal="right"/>
    </xf>
    <xf numFmtId="0" fontId="21" fillId="0" borderId="5" xfId="0" applyFont="1" applyBorder="1"/>
    <xf numFmtId="164" fontId="22" fillId="2" borderId="2" xfId="0" applyNumberFormat="1" applyFont="1" applyFill="1" applyBorder="1"/>
    <xf numFmtId="164" fontId="22" fillId="2" borderId="10" xfId="0" applyNumberFormat="1" applyFont="1" applyFill="1" applyBorder="1"/>
    <xf numFmtId="0" fontId="22" fillId="2" borderId="4" xfId="0" applyFont="1" applyFill="1" applyBorder="1"/>
    <xf numFmtId="0" fontId="22" fillId="2" borderId="2" xfId="0" applyFont="1" applyFill="1" applyBorder="1"/>
    <xf numFmtId="0" fontId="22" fillId="2" borderId="10" xfId="0" applyFont="1" applyFill="1" applyBorder="1"/>
    <xf numFmtId="0" fontId="5" fillId="0" borderId="11" xfId="0" applyFont="1" applyBorder="1"/>
    <xf numFmtId="0" fontId="3" fillId="0" borderId="12" xfId="0" applyFont="1" applyBorder="1"/>
    <xf numFmtId="2" fontId="3" fillId="0" borderId="28" xfId="0" applyNumberFormat="1" applyFont="1" applyBorder="1"/>
    <xf numFmtId="2" fontId="3" fillId="0" borderId="6" xfId="0" applyNumberFormat="1" applyFont="1" applyBorder="1"/>
    <xf numFmtId="2" fontId="3" fillId="0" borderId="0" xfId="0" applyNumberFormat="1" applyFont="1" applyBorder="1"/>
    <xf numFmtId="2" fontId="0" fillId="0" borderId="14" xfId="0" applyNumberFormat="1" applyBorder="1"/>
    <xf numFmtId="0" fontId="0" fillId="0" borderId="43" xfId="0" applyNumberFormat="1" applyBorder="1" applyAlignment="1">
      <alignment horizontal="center" vertical="center" wrapText="1"/>
    </xf>
    <xf numFmtId="2" fontId="0" fillId="0" borderId="42" xfId="0" applyNumberFormat="1" applyFill="1" applyBorder="1"/>
    <xf numFmtId="164" fontId="0" fillId="0" borderId="42" xfId="0" applyNumberFormat="1" applyFill="1" applyBorder="1"/>
    <xf numFmtId="0" fontId="0" fillId="0" borderId="18" xfId="0" applyBorder="1" applyAlignment="1">
      <alignment horizontal="center"/>
    </xf>
    <xf numFmtId="0" fontId="0" fillId="0" borderId="23" xfId="0" applyBorder="1"/>
    <xf numFmtId="0" fontId="0" fillId="0" borderId="44" xfId="0" applyBorder="1"/>
    <xf numFmtId="0" fontId="0" fillId="0" borderId="45" xfId="0" applyBorder="1"/>
    <xf numFmtId="0" fontId="0" fillId="0" borderId="32" xfId="0" applyBorder="1"/>
    <xf numFmtId="0" fontId="7" fillId="2" borderId="12" xfId="0" applyFont="1" applyFill="1" applyBorder="1"/>
    <xf numFmtId="0" fontId="7" fillId="2" borderId="28" xfId="0" applyFont="1" applyFill="1" applyBorder="1"/>
    <xf numFmtId="0" fontId="3" fillId="0" borderId="25" xfId="0" applyFont="1" applyBorder="1"/>
    <xf numFmtId="0" fontId="3" fillId="0" borderId="26" xfId="0" applyFont="1" applyBorder="1"/>
    <xf numFmtId="0" fontId="3" fillId="0" borderId="27" xfId="0" applyFont="1" applyBorder="1"/>
    <xf numFmtId="0" fontId="5" fillId="0" borderId="13" xfId="0" applyFont="1" applyBorder="1" applyAlignment="1">
      <alignment horizontal="center"/>
    </xf>
    <xf numFmtId="165" fontId="0" fillId="0" borderId="28" xfId="0" applyNumberFormat="1" applyFill="1" applyBorder="1"/>
    <xf numFmtId="2" fontId="5" fillId="0" borderId="27" xfId="0" applyNumberFormat="1" applyFont="1" applyFill="1" applyBorder="1" applyAlignment="1">
      <alignment horizontal="center"/>
    </xf>
    <xf numFmtId="0" fontId="5" fillId="0" borderId="26" xfId="0" applyFont="1" applyFill="1" applyBorder="1" applyAlignment="1">
      <alignment horizontal="center"/>
    </xf>
    <xf numFmtId="0" fontId="5" fillId="0" borderId="27" xfId="0" applyFont="1" applyFill="1" applyBorder="1" applyAlignment="1">
      <alignment horizontal="center"/>
    </xf>
    <xf numFmtId="0" fontId="0" fillId="0" borderId="14" xfId="0" applyFill="1" applyBorder="1"/>
    <xf numFmtId="0" fontId="4" fillId="2" borderId="16" xfId="0" applyFont="1" applyFill="1" applyBorder="1"/>
    <xf numFmtId="0" fontId="7" fillId="0" borderId="25" xfId="0" applyFont="1" applyBorder="1" applyAlignment="1">
      <alignment horizontal="center" vertical="center" textRotation="90"/>
    </xf>
    <xf numFmtId="0" fontId="7" fillId="0" borderId="26" xfId="0" applyFont="1" applyBorder="1" applyAlignment="1">
      <alignment horizontal="center" vertical="center" textRotation="90"/>
    </xf>
    <xf numFmtId="0" fontId="7" fillId="0" borderId="27" xfId="0" applyFont="1" applyBorder="1" applyAlignment="1">
      <alignment horizontal="center" vertical="center" textRotation="90"/>
    </xf>
    <xf numFmtId="0" fontId="9" fillId="3" borderId="25" xfId="0" applyFont="1" applyFill="1" applyBorder="1" applyAlignment="1">
      <alignment horizontal="center" vertical="center" textRotation="90"/>
    </xf>
    <xf numFmtId="0" fontId="9" fillId="3" borderId="26" xfId="0" applyFont="1" applyFill="1" applyBorder="1" applyAlignment="1">
      <alignment horizontal="center" vertical="center" textRotation="90"/>
    </xf>
    <xf numFmtId="0" fontId="9" fillId="3" borderId="27" xfId="0" applyFont="1" applyFill="1" applyBorder="1" applyAlignment="1">
      <alignment horizontal="center" vertical="center" textRotation="90"/>
    </xf>
    <xf numFmtId="0" fontId="8" fillId="0" borderId="25" xfId="0" applyFont="1" applyBorder="1" applyAlignment="1">
      <alignment horizontal="center" vertical="center" textRotation="90"/>
    </xf>
    <xf numFmtId="0" fontId="8" fillId="0" borderId="26" xfId="0" applyFont="1" applyBorder="1" applyAlignment="1">
      <alignment horizontal="center" vertical="center" textRotation="90"/>
    </xf>
    <xf numFmtId="0" fontId="8" fillId="0" borderId="27" xfId="0" applyFont="1" applyBorder="1" applyAlignment="1">
      <alignment horizontal="center" vertical="center" textRotation="90"/>
    </xf>
    <xf numFmtId="0" fontId="5" fillId="2" borderId="1" xfId="0" applyFont="1" applyFill="1" applyBorder="1" applyAlignment="1">
      <alignment horizontal="center"/>
    </xf>
    <xf numFmtId="0" fontId="5" fillId="2" borderId="16" xfId="0" applyFont="1" applyFill="1" applyBorder="1" applyAlignment="1">
      <alignment horizontal="center"/>
    </xf>
    <xf numFmtId="0" fontId="5" fillId="2" borderId="15" xfId="0" applyFont="1" applyFill="1" applyBorder="1" applyAlignment="1">
      <alignment horizontal="center"/>
    </xf>
    <xf numFmtId="0" fontId="0" fillId="8" borderId="0" xfId="0" applyFill="1" applyAlignment="1">
      <alignment horizontal="center"/>
    </xf>
    <xf numFmtId="0" fontId="17" fillId="0" borderId="0" xfId="0" applyFont="1" applyFill="1" applyBorder="1" applyAlignment="1">
      <alignment horizontal="center"/>
    </xf>
    <xf numFmtId="0" fontId="17" fillId="0" borderId="28" xfId="0" applyFont="1" applyFill="1" applyBorder="1" applyAlignment="1">
      <alignment horizontal="center"/>
    </xf>
    <xf numFmtId="0" fontId="14" fillId="0" borderId="0" xfId="0" applyFont="1" applyAlignment="1">
      <alignment horizontal="center"/>
    </xf>
    <xf numFmtId="0" fontId="23" fillId="0" borderId="1" xfId="0" applyFont="1" applyBorder="1" applyAlignment="1">
      <alignment horizontal="center" vertical="center"/>
    </xf>
    <xf numFmtId="0" fontId="23" fillId="0" borderId="12" xfId="0" applyFont="1" applyBorder="1" applyAlignment="1">
      <alignment horizontal="center" vertical="center"/>
    </xf>
    <xf numFmtId="0" fontId="23" fillId="0" borderId="2" xfId="0" applyFont="1" applyBorder="1" applyAlignment="1">
      <alignment horizontal="center" vertical="center"/>
    </xf>
    <xf numFmtId="0" fontId="23" fillId="0" borderId="3" xfId="0" applyFont="1" applyBorder="1" applyAlignment="1">
      <alignment horizontal="center" vertical="center"/>
    </xf>
    <xf numFmtId="0" fontId="23" fillId="0" borderId="0" xfId="0" applyFont="1" applyBorder="1" applyAlignment="1">
      <alignment horizontal="center" vertical="center"/>
    </xf>
    <xf numFmtId="0" fontId="23" fillId="0" borderId="4" xfId="0" applyFont="1" applyBorder="1" applyAlignment="1">
      <alignment horizontal="center" vertical="center"/>
    </xf>
    <xf numFmtId="0" fontId="23" fillId="0" borderId="5" xfId="0" applyFont="1" applyBorder="1" applyAlignment="1">
      <alignment horizontal="center" vertical="center"/>
    </xf>
    <xf numFmtId="0" fontId="23" fillId="0" borderId="28" xfId="0" applyFont="1" applyBorder="1" applyAlignment="1">
      <alignment horizontal="center" vertical="center"/>
    </xf>
    <xf numFmtId="0" fontId="23" fillId="0" borderId="6" xfId="0" applyFont="1" applyBorder="1" applyAlignment="1">
      <alignment horizontal="center" vertical="center"/>
    </xf>
    <xf numFmtId="0" fontId="22" fillId="0" borderId="14" xfId="0" applyFont="1" applyBorder="1" applyAlignment="1">
      <alignment horizontal="center"/>
    </xf>
    <xf numFmtId="0" fontId="22" fillId="0" borderId="15" xfId="0" applyFont="1" applyBorder="1" applyAlignment="1">
      <alignment horizontal="center"/>
    </xf>
    <xf numFmtId="0" fontId="22" fillId="0" borderId="16" xfId="0" applyFont="1" applyBorder="1" applyAlignment="1">
      <alignment horizontal="center"/>
    </xf>
    <xf numFmtId="0" fontId="0" fillId="0" borderId="1" xfId="0" applyBorder="1" applyAlignment="1">
      <alignment horizontal="center"/>
    </xf>
    <xf numFmtId="0" fontId="0" fillId="0" borderId="2" xfId="0" applyBorder="1" applyAlignment="1">
      <alignment horizontal="center"/>
    </xf>
    <xf numFmtId="0" fontId="0" fillId="0" borderId="14" xfId="0" applyFill="1" applyBorder="1" applyAlignment="1">
      <alignment horizontal="center"/>
    </xf>
    <xf numFmtId="0" fontId="0" fillId="0" borderId="16" xfId="0" applyFill="1" applyBorder="1" applyAlignment="1">
      <alignment horizontal="center"/>
    </xf>
    <xf numFmtId="0" fontId="5" fillId="0" borderId="14" xfId="0" applyFont="1" applyBorder="1" applyAlignment="1">
      <alignment horizontal="center"/>
    </xf>
    <xf numFmtId="0" fontId="5" fillId="0" borderId="15" xfId="0" applyFont="1" applyBorder="1" applyAlignment="1">
      <alignment horizontal="center"/>
    </xf>
    <xf numFmtId="0" fontId="5" fillId="0" borderId="16" xfId="0" applyFont="1" applyBorder="1" applyAlignment="1">
      <alignment horizontal="center"/>
    </xf>
    <xf numFmtId="0" fontId="5" fillId="0" borderId="12" xfId="0" applyFont="1" applyBorder="1" applyAlignment="1">
      <alignment horizontal="center"/>
    </xf>
    <xf numFmtId="0" fontId="5" fillId="0" borderId="2" xfId="0" applyFont="1" applyBorder="1" applyAlignment="1">
      <alignment horizontal="center"/>
    </xf>
    <xf numFmtId="0" fontId="5" fillId="2" borderId="5" xfId="0" applyFont="1" applyFill="1" applyBorder="1" applyAlignment="1">
      <alignment horizontal="center"/>
    </xf>
    <xf numFmtId="11" fontId="7" fillId="0" borderId="12" xfId="0" applyNumberFormat="1" applyFont="1" applyFill="1" applyBorder="1"/>
    <xf numFmtId="2" fontId="10" fillId="8" borderId="18" xfId="0" applyNumberFormat="1" applyFont="1" applyFill="1" applyBorder="1"/>
    <xf numFmtId="2" fontId="10" fillId="8" borderId="19" xfId="0" applyNumberFormat="1" applyFont="1" applyFill="1" applyBorder="1"/>
    <xf numFmtId="2" fontId="10" fillId="8" borderId="21" xfId="0" applyNumberFormat="1" applyFont="1" applyFill="1" applyBorder="1"/>
    <xf numFmtId="2" fontId="10" fillId="8" borderId="7" xfId="0" applyNumberFormat="1" applyFont="1" applyFill="1" applyBorder="1"/>
    <xf numFmtId="164" fontId="10" fillId="8" borderId="20" xfId="0" applyNumberFormat="1" applyFont="1" applyFill="1" applyBorder="1"/>
    <xf numFmtId="164" fontId="10" fillId="8" borderId="22" xfId="0" applyNumberFormat="1" applyFont="1" applyFill="1" applyBorder="1"/>
    <xf numFmtId="2" fontId="6" fillId="2" borderId="38" xfId="0" applyNumberFormat="1" applyFont="1" applyFill="1" applyBorder="1" applyAlignment="1">
      <alignment horizontal="center" vertical="center"/>
    </xf>
    <xf numFmtId="2" fontId="6" fillId="2" borderId="39" xfId="0" applyNumberFormat="1" applyFont="1" applyFill="1" applyBorder="1" applyAlignment="1">
      <alignment horizontal="center" vertical="center"/>
    </xf>
    <xf numFmtId="2" fontId="6" fillId="4" borderId="39" xfId="0" applyNumberFormat="1" applyFont="1" applyFill="1" applyBorder="1" applyAlignment="1">
      <alignment horizontal="center" vertical="center"/>
    </xf>
    <xf numFmtId="165" fontId="5" fillId="0" borderId="0" xfId="0" applyNumberFormat="1" applyFont="1" applyFill="1" applyBorder="1"/>
  </cellXfs>
  <cellStyles count="2">
    <cellStyle name="Normal" xfId="0" builtinId="0"/>
    <cellStyle name="Porcentagem" xfId="1" builtinId="5"/>
  </cellStyles>
  <dxfs count="8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  <dxf>
      <font>
        <color rgb="FF9C6500"/>
      </font>
      <fill>
        <patternFill>
          <bgColor rgb="FFFFEB9C"/>
        </patternFill>
      </fill>
    </dxf>
    <dxf>
      <font>
        <color rgb="FF9C0006"/>
      </font>
      <fill>
        <patternFill>
          <bgColor rgb="FFFFC7CE"/>
        </patternFill>
      </fill>
    </dxf>
    <dxf>
      <font>
        <b/>
        <i val="0"/>
        <color rgb="FF9C0006"/>
      </font>
      <fill>
        <patternFill>
          <bgColor rgb="FFFFC7CE"/>
        </patternFill>
      </fill>
    </dxf>
    <dxf>
      <font>
        <b/>
        <i val="0"/>
        <color auto="1"/>
      </font>
      <fill>
        <patternFill>
          <fgColor theme="9" tint="-0.24994659260841701"/>
          <bgColor rgb="FFFFC000"/>
        </patternFill>
      </fill>
    </dxf>
    <dxf>
      <font>
        <b/>
        <i val="0"/>
        <color theme="1"/>
      </font>
      <fill>
        <patternFill>
          <bgColor theme="9" tint="-0.24994659260841701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charts/_rels/chart11.xml.rels><?xml version="1.0" encoding="UTF-8" standalone="yes"?>
<Relationships xmlns="http://schemas.openxmlformats.org/package/2006/relationships"><Relationship Id="rId2" Type="http://schemas.microsoft.com/office/2011/relationships/chartColorStyle" Target="colors4.xml"/><Relationship Id="rId1" Type="http://schemas.microsoft.com/office/2011/relationships/chartStyle" Target="style4.xml"/></Relationships>
</file>

<file path=xl/charts/_rels/chart5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_rels/chart6.xml.rels><?xml version="1.0" encoding="UTF-8" standalone="yes"?>
<Relationships xmlns="http://schemas.openxmlformats.org/package/2006/relationships"><Relationship Id="rId2" Type="http://schemas.microsoft.com/office/2011/relationships/chartColorStyle" Target="colors2.xml"/><Relationship Id="rId1" Type="http://schemas.microsoft.com/office/2011/relationships/chartStyle" Target="style2.xml"/></Relationships>
</file>

<file path=xl/charts/_rels/chart7.xml.rels><?xml version="1.0" encoding="UTF-8" standalone="yes"?>
<Relationships xmlns="http://schemas.openxmlformats.org/package/2006/relationships"><Relationship Id="rId2" Type="http://schemas.microsoft.com/office/2011/relationships/chartColorStyle" Target="colors3.xml"/><Relationship Id="rId1" Type="http://schemas.microsoft.com/office/2011/relationships/chartStyle" Target="style3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view3D>
      <c:rotX val="0"/>
      <c:rotY val="130"/>
      <c:rAngAx val="0"/>
      <c:perspective val="20"/>
    </c:view3D>
    <c:floor>
      <c:thickness val="0"/>
    </c:floor>
    <c:sideWall>
      <c:thickness val="0"/>
    </c:sideWall>
    <c:backWall>
      <c:thickness val="0"/>
    </c:backWall>
    <c:plotArea>
      <c:layout>
        <c:manualLayout>
          <c:layoutTarget val="inner"/>
          <c:xMode val="edge"/>
          <c:yMode val="edge"/>
          <c:x val="0.19133089133089132"/>
          <c:y val="7.4548702245552628E-2"/>
          <c:w val="0.79320975503062119"/>
          <c:h val="0.770647783610382"/>
        </c:manualLayout>
      </c:layout>
      <c:surface3DChart>
        <c:wireframe val="0"/>
        <c:ser>
          <c:idx val="0"/>
          <c:order val="0"/>
          <c:tx>
            <c:strRef>
              <c:f>'FATORIAL 2(3)'!$D$91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2(3)'!$D$92:$D$307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0-5641-4990-8078-BAF2C4A3F762}"/>
            </c:ext>
          </c:extLst>
        </c:ser>
        <c:ser>
          <c:idx val="1"/>
          <c:order val="1"/>
          <c:tx>
            <c:strRef>
              <c:f>'FATORIAL 2(3)'!$E$91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2(3)'!$E$92:$E$307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1-5641-4990-8078-BAF2C4A3F762}"/>
            </c:ext>
          </c:extLst>
        </c:ser>
        <c:ser>
          <c:idx val="2"/>
          <c:order val="2"/>
          <c:tx>
            <c:strRef>
              <c:f>'FATORIAL 2(3)'!$F$91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2(3)'!$F$92:$F$307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2-5641-4990-8078-BAF2C4A3F762}"/>
            </c:ext>
          </c:extLst>
        </c:ser>
        <c:ser>
          <c:idx val="3"/>
          <c:order val="3"/>
          <c:tx>
            <c:strRef>
              <c:f>'FATORIAL 2(3)'!$G$91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2(3)'!$G$92:$G$307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3-5641-4990-8078-BAF2C4A3F762}"/>
            </c:ext>
          </c:extLst>
        </c:ser>
        <c:ser>
          <c:idx val="4"/>
          <c:order val="4"/>
          <c:tx>
            <c:strRef>
              <c:f>'FATORIAL 2(3)'!$H$91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2(3)'!$H$92:$H$307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4-5641-4990-8078-BAF2C4A3F762}"/>
            </c:ext>
          </c:extLst>
        </c:ser>
        <c:ser>
          <c:idx val="5"/>
          <c:order val="5"/>
          <c:tx>
            <c:strRef>
              <c:f>'FATORIAL 2(3)'!$I$91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2(3)'!$I$92:$I$307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5-5641-4990-8078-BAF2C4A3F762}"/>
            </c:ext>
          </c:extLst>
        </c:ser>
        <c:ser>
          <c:idx val="6"/>
          <c:order val="6"/>
          <c:tx>
            <c:strRef>
              <c:f>'FATORIAL 2(3)'!$J$91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2(3)'!$J$92:$J$307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6-5641-4990-8078-BAF2C4A3F762}"/>
            </c:ext>
          </c:extLst>
        </c:ser>
        <c:ser>
          <c:idx val="7"/>
          <c:order val="7"/>
          <c:tx>
            <c:strRef>
              <c:f>'FATORIAL 2(3)'!$K$91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2(3)'!$K$92:$K$307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7-5641-4990-8078-BAF2C4A3F762}"/>
            </c:ext>
          </c:extLst>
        </c:ser>
        <c:ser>
          <c:idx val="8"/>
          <c:order val="8"/>
          <c:tx>
            <c:strRef>
              <c:f>'FATORIAL 2(3)'!$L$91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2(3)'!$L$92:$L$307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8-5641-4990-8078-BAF2C4A3F762}"/>
            </c:ext>
          </c:extLst>
        </c:ser>
        <c:ser>
          <c:idx val="9"/>
          <c:order val="9"/>
          <c:tx>
            <c:strRef>
              <c:f>'FATORIAL 2(3)'!$M$91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2(3)'!$M$92:$M$307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9-5641-4990-8078-BAF2C4A3F762}"/>
            </c:ext>
          </c:extLst>
        </c:ser>
        <c:ser>
          <c:idx val="10"/>
          <c:order val="10"/>
          <c:tx>
            <c:strRef>
              <c:f>'FATORIAL 2(3)'!$N$91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2(3)'!$N$92:$N$307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A-5641-4990-8078-BAF2C4A3F762}"/>
            </c:ext>
          </c:extLst>
        </c:ser>
        <c:ser>
          <c:idx val="11"/>
          <c:order val="11"/>
          <c:tx>
            <c:strRef>
              <c:f>'FATORIAL 2(3)'!$O$91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2(3)'!$O$92:$O$307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B-5641-4990-8078-BAF2C4A3F762}"/>
            </c:ext>
          </c:extLst>
        </c:ser>
        <c:ser>
          <c:idx val="12"/>
          <c:order val="12"/>
          <c:tx>
            <c:strRef>
              <c:f>'FATORIAL 2(3)'!$P$91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2(3)'!$P$92:$P$307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C-5641-4990-8078-BAF2C4A3F762}"/>
            </c:ext>
          </c:extLst>
        </c:ser>
        <c:ser>
          <c:idx val="13"/>
          <c:order val="13"/>
          <c:tx>
            <c:strRef>
              <c:f>'FATORIAL 2(3)'!#REF!</c:f>
              <c:strCache>
                <c:ptCount val="1"/>
                <c:pt idx="0">
                  <c:v>#REF!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D-5641-4990-8078-BAF2C4A3F762}"/>
            </c:ext>
          </c:extLst>
        </c:ser>
        <c:ser>
          <c:idx val="14"/>
          <c:order val="14"/>
          <c:tx>
            <c:strRef>
              <c:f>'FATORIAL 2(3)'!$Q$91</c:f>
              <c:strCache>
                <c:ptCount val="1"/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2(3)'!$Q$92:$Q$307</c:f>
              <c:numCache>
                <c:formatCode>General</c:formatCode>
                <c:ptCount val="216"/>
              </c:numCache>
            </c:numRef>
          </c:val>
          <c:extLst>
            <c:ext xmlns:c16="http://schemas.microsoft.com/office/drawing/2014/chart" uri="{C3380CC4-5D6E-409C-BE32-E72D297353CC}">
              <c16:uniqueId val="{0000000E-5641-4990-8078-BAF2C4A3F762}"/>
            </c:ext>
          </c:extLst>
        </c:ser>
        <c:ser>
          <c:idx val="15"/>
          <c:order val="15"/>
          <c:tx>
            <c:strRef>
              <c:f>'FATORIAL 2(3)'!$BY$91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2(3)'!$BY$92:$BY$307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F-5641-4990-8078-BAF2C4A3F762}"/>
            </c:ext>
          </c:extLst>
        </c:ser>
        <c:ser>
          <c:idx val="16"/>
          <c:order val="16"/>
          <c:tx>
            <c:strRef>
              <c:f>'FATORIAL 2(3)'!$BZ$91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2(3)'!$BZ$92:$BZ$307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0-5641-4990-8078-BAF2C4A3F762}"/>
            </c:ext>
          </c:extLst>
        </c:ser>
        <c:ser>
          <c:idx val="17"/>
          <c:order val="17"/>
          <c:tx>
            <c:strRef>
              <c:f>'FATORIAL 2(3)'!$CA$91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2(3)'!$CA$92:$CA$307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1-5641-4990-8078-BAF2C4A3F762}"/>
            </c:ext>
          </c:extLst>
        </c:ser>
        <c:ser>
          <c:idx val="18"/>
          <c:order val="18"/>
          <c:tx>
            <c:strRef>
              <c:f>'FATORIAL 2(3)'!$CB$91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2(3)'!$CB$92:$CB$307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2-5641-4990-8078-BAF2C4A3F762}"/>
            </c:ext>
          </c:extLst>
        </c:ser>
        <c:ser>
          <c:idx val="19"/>
          <c:order val="19"/>
          <c:tx>
            <c:strRef>
              <c:f>'FATORIAL 2(3)'!$CC$91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2(3)'!$CC$92:$CC$307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3-5641-4990-8078-BAF2C4A3F762}"/>
            </c:ext>
          </c:extLst>
        </c:ser>
        <c:ser>
          <c:idx val="20"/>
          <c:order val="20"/>
          <c:tx>
            <c:strRef>
              <c:f>'FATORIAL 2(3)'!$CD$91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2(3)'!$CD$92:$CD$307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4-5641-4990-8078-BAF2C4A3F762}"/>
            </c:ext>
          </c:extLst>
        </c:ser>
        <c:ser>
          <c:idx val="21"/>
          <c:order val="21"/>
          <c:tx>
            <c:strRef>
              <c:f>'FATORIAL 2(3)'!$CE$91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2(3)'!$CE$92:$CE$307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5-5641-4990-8078-BAF2C4A3F762}"/>
            </c:ext>
          </c:extLst>
        </c:ser>
        <c:ser>
          <c:idx val="22"/>
          <c:order val="22"/>
          <c:tx>
            <c:strRef>
              <c:f>'FATORIAL 2(3)'!$CF$91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2(3)'!$CF$92:$CF$307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6-5641-4990-8078-BAF2C4A3F762}"/>
            </c:ext>
          </c:extLst>
        </c:ser>
        <c:ser>
          <c:idx val="23"/>
          <c:order val="23"/>
          <c:tx>
            <c:strRef>
              <c:f>'FATORIAL 2(3)'!$CG$91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2(3)'!$CG$92:$CG$307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7-5641-4990-8078-BAF2C4A3F762}"/>
            </c:ext>
          </c:extLst>
        </c:ser>
        <c:ser>
          <c:idx val="24"/>
          <c:order val="24"/>
          <c:tx>
            <c:strRef>
              <c:f>'3-VARIÁVEIS'!#REF!</c:f>
              <c:strCache>
                <c:ptCount val="1"/>
                <c:pt idx="0">
                  <c:v>#REF!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'3-VARIÁVEIS'!#REF!</c:f>
              <c:numCache>
                <c:formatCode>General</c:formatCode>
                <c:ptCount val="1"/>
                <c:pt idx="0">
                  <c:v>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8-5641-4990-8078-BAF2C4A3F762}"/>
            </c:ext>
          </c:extLst>
        </c:ser>
        <c:ser>
          <c:idx val="25"/>
          <c:order val="25"/>
          <c:tx>
            <c:strRef>
              <c:f>'FATORIAL 2(3)'!$CH$91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2(3)'!$CH$92:$CH$307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9-5641-4990-8078-BAF2C4A3F762}"/>
            </c:ext>
          </c:extLst>
        </c:ser>
        <c:ser>
          <c:idx val="26"/>
          <c:order val="26"/>
          <c:tx>
            <c:strRef>
              <c:f>'FATORIAL 2(3)'!$CI$91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2(3)'!$CI$92:$CI$307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A-5641-4990-8078-BAF2C4A3F762}"/>
            </c:ext>
          </c:extLst>
        </c:ser>
        <c:ser>
          <c:idx val="27"/>
          <c:order val="27"/>
          <c:tx>
            <c:strRef>
              <c:f>'FATORIAL 2(3)'!$CJ$91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2(3)'!$CJ$92:$CJ$307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B-5641-4990-8078-BAF2C4A3F762}"/>
            </c:ext>
          </c:extLst>
        </c:ser>
        <c:ser>
          <c:idx val="28"/>
          <c:order val="28"/>
          <c:tx>
            <c:strRef>
              <c:f>'FATORIAL 2(3)'!$CK$91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2(3)'!$CK$92:$CK$307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C-5641-4990-8078-BAF2C4A3F762}"/>
            </c:ext>
          </c:extLst>
        </c:ser>
        <c:ser>
          <c:idx val="29"/>
          <c:order val="29"/>
          <c:tx>
            <c:strRef>
              <c:f>'FATORIAL 2(3)'!$CL$91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2(3)'!$CL$92:$CL$307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D-5641-4990-8078-BAF2C4A3F762}"/>
            </c:ext>
          </c:extLst>
        </c:ser>
        <c:ser>
          <c:idx val="30"/>
          <c:order val="30"/>
          <c:tx>
            <c:strRef>
              <c:f>'FATORIAL 2(3)'!$CM$91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2(3)'!$CM$92:$CM$307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E-5641-4990-8078-BAF2C4A3F762}"/>
            </c:ext>
          </c:extLst>
        </c:ser>
        <c:ser>
          <c:idx val="31"/>
          <c:order val="31"/>
          <c:tx>
            <c:strRef>
              <c:f>'FATORIAL 2(3)'!$CN$91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2(3)'!$CN$92:$CN$307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1F-5641-4990-8078-BAF2C4A3F762}"/>
            </c:ext>
          </c:extLst>
        </c:ser>
        <c:ser>
          <c:idx val="32"/>
          <c:order val="32"/>
          <c:tx>
            <c:strRef>
              <c:f>'FATORIAL 2(3)'!$CO$91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2(3)'!$CO$92:$CO$307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0-5641-4990-8078-BAF2C4A3F762}"/>
            </c:ext>
          </c:extLst>
        </c:ser>
        <c:ser>
          <c:idx val="33"/>
          <c:order val="33"/>
          <c:tx>
            <c:strRef>
              <c:f>'FATORIAL 2(3)'!$CP$91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2(3)'!$CP$92:$CP$307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1-5641-4990-8078-BAF2C4A3F762}"/>
            </c:ext>
          </c:extLst>
        </c:ser>
        <c:ser>
          <c:idx val="34"/>
          <c:order val="34"/>
          <c:tx>
            <c:strRef>
              <c:f>'FATORIAL 2(3)'!$CQ$91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2(3)'!$CQ$92:$CQ$307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2-5641-4990-8078-BAF2C4A3F762}"/>
            </c:ext>
          </c:extLst>
        </c:ser>
        <c:ser>
          <c:idx val="35"/>
          <c:order val="35"/>
          <c:tx>
            <c:strRef>
              <c:f>'FATORIAL 2(3)'!$CR$91</c:f>
              <c:strCache>
                <c:ptCount val="1"/>
                <c:pt idx="0">
                  <c:v>#DIV/0!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2(3)'!$CR$92:$CR$307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3-5641-4990-8078-BAF2C4A3F762}"/>
            </c:ext>
          </c:extLst>
        </c:ser>
        <c:ser>
          <c:idx val="36"/>
          <c:order val="36"/>
          <c:tx>
            <c:strRef>
              <c:f>'FATORIAL 2(3)'!$CS$91</c:f>
              <c:strCache>
                <c:ptCount val="1"/>
                <c:pt idx="0">
                  <c:v>1</c:v>
                </c:pt>
              </c:strCache>
            </c:strRef>
          </c:tx>
          <c:cat>
            <c:numRef>
              <c:f>'FATORIAL 2(3)'!$C$92:$C$307</c:f>
              <c:numCache>
                <c:formatCode>0.00</c:formatCode>
                <c:ptCount val="216"/>
              </c:numCache>
            </c:numRef>
          </c:cat>
          <c:val>
            <c:numRef>
              <c:f>'FATORIAL 2(3)'!$CS$92:$CS$307</c:f>
              <c:numCache>
                <c:formatCode>General</c:formatCode>
                <c:ptCount val="216"/>
                <c:pt idx="0">
                  <c:v>#N/A</c:v>
                </c:pt>
                <c:pt idx="1">
                  <c:v>#N/A</c:v>
                </c:pt>
                <c:pt idx="2">
                  <c:v>#N/A</c:v>
                </c:pt>
                <c:pt idx="3">
                  <c:v>#N/A</c:v>
                </c:pt>
                <c:pt idx="4">
                  <c:v>#N/A</c:v>
                </c:pt>
                <c:pt idx="5">
                  <c:v>#N/A</c:v>
                </c:pt>
                <c:pt idx="6">
                  <c:v>#N/A</c:v>
                </c:pt>
                <c:pt idx="7">
                  <c:v>#N/A</c:v>
                </c:pt>
                <c:pt idx="8">
                  <c:v>#N/A</c:v>
                </c:pt>
                <c:pt idx="9">
                  <c:v>#N/A</c:v>
                </c:pt>
                <c:pt idx="10">
                  <c:v>#N/A</c:v>
                </c:pt>
                <c:pt idx="11">
                  <c:v>#N/A</c:v>
                </c:pt>
                <c:pt idx="12">
                  <c:v>#N/A</c:v>
                </c:pt>
                <c:pt idx="13">
                  <c:v>#N/A</c:v>
                </c:pt>
                <c:pt idx="14">
                  <c:v>#N/A</c:v>
                </c:pt>
                <c:pt idx="15">
                  <c:v>#N/A</c:v>
                </c:pt>
                <c:pt idx="16">
                  <c:v>#N/A</c:v>
                </c:pt>
                <c:pt idx="17">
                  <c:v>#N/A</c:v>
                </c:pt>
                <c:pt idx="18">
                  <c:v>#N/A</c:v>
                </c:pt>
                <c:pt idx="19">
                  <c:v>#N/A</c:v>
                </c:pt>
                <c:pt idx="20">
                  <c:v>#N/A</c:v>
                </c:pt>
                <c:pt idx="21">
                  <c:v>#N/A</c:v>
                </c:pt>
                <c:pt idx="22">
                  <c:v>#N/A</c:v>
                </c:pt>
                <c:pt idx="23">
                  <c:v>#N/A</c:v>
                </c:pt>
                <c:pt idx="24">
                  <c:v>#N/A</c:v>
                </c:pt>
                <c:pt idx="25">
                  <c:v>#N/A</c:v>
                </c:pt>
                <c:pt idx="26">
                  <c:v>#N/A</c:v>
                </c:pt>
                <c:pt idx="27">
                  <c:v>#N/A</c:v>
                </c:pt>
                <c:pt idx="28">
                  <c:v>#N/A</c:v>
                </c:pt>
                <c:pt idx="29">
                  <c:v>#N/A</c:v>
                </c:pt>
                <c:pt idx="30">
                  <c:v>#N/A</c:v>
                </c:pt>
                <c:pt idx="31">
                  <c:v>#N/A</c:v>
                </c:pt>
                <c:pt idx="32">
                  <c:v>#N/A</c:v>
                </c:pt>
                <c:pt idx="33">
                  <c:v>#N/A</c:v>
                </c:pt>
                <c:pt idx="34">
                  <c:v>#N/A</c:v>
                </c:pt>
                <c:pt idx="35">
                  <c:v>#N/A</c:v>
                </c:pt>
                <c:pt idx="36">
                  <c:v>#N/A</c:v>
                </c:pt>
                <c:pt idx="37">
                  <c:v>#N/A</c:v>
                </c:pt>
                <c:pt idx="38">
                  <c:v>#N/A</c:v>
                </c:pt>
                <c:pt idx="39">
                  <c:v>#N/A</c:v>
                </c:pt>
                <c:pt idx="40">
                  <c:v>#N/A</c:v>
                </c:pt>
                <c:pt idx="41">
                  <c:v>#N/A</c:v>
                </c:pt>
                <c:pt idx="42">
                  <c:v>#N/A</c:v>
                </c:pt>
                <c:pt idx="43">
                  <c:v>#N/A</c:v>
                </c:pt>
                <c:pt idx="44">
                  <c:v>#N/A</c:v>
                </c:pt>
                <c:pt idx="45">
                  <c:v>#N/A</c:v>
                </c:pt>
                <c:pt idx="46">
                  <c:v>#N/A</c:v>
                </c:pt>
                <c:pt idx="47">
                  <c:v>#N/A</c:v>
                </c:pt>
                <c:pt idx="48">
                  <c:v>#N/A</c:v>
                </c:pt>
                <c:pt idx="49">
                  <c:v>#N/A</c:v>
                </c:pt>
                <c:pt idx="50">
                  <c:v>#N/A</c:v>
                </c:pt>
                <c:pt idx="51">
                  <c:v>#N/A</c:v>
                </c:pt>
                <c:pt idx="52">
                  <c:v>#N/A</c:v>
                </c:pt>
                <c:pt idx="53">
                  <c:v>#N/A</c:v>
                </c:pt>
                <c:pt idx="54">
                  <c:v>#N/A</c:v>
                </c:pt>
                <c:pt idx="55">
                  <c:v>#N/A</c:v>
                </c:pt>
                <c:pt idx="56">
                  <c:v>#N/A</c:v>
                </c:pt>
                <c:pt idx="57">
                  <c:v>#N/A</c:v>
                </c:pt>
                <c:pt idx="58">
                  <c:v>#N/A</c:v>
                </c:pt>
                <c:pt idx="59">
                  <c:v>#N/A</c:v>
                </c:pt>
                <c:pt idx="60">
                  <c:v>#N/A</c:v>
                </c:pt>
                <c:pt idx="61">
                  <c:v>#N/A</c:v>
                </c:pt>
                <c:pt idx="62">
                  <c:v>#N/A</c:v>
                </c:pt>
                <c:pt idx="63">
                  <c:v>#N/A</c:v>
                </c:pt>
                <c:pt idx="64">
                  <c:v>#N/A</c:v>
                </c:pt>
                <c:pt idx="65">
                  <c:v>#N/A</c:v>
                </c:pt>
                <c:pt idx="66">
                  <c:v>#N/A</c:v>
                </c:pt>
                <c:pt idx="67">
                  <c:v>#N/A</c:v>
                </c:pt>
                <c:pt idx="68">
                  <c:v>#N/A</c:v>
                </c:pt>
                <c:pt idx="69">
                  <c:v>#N/A</c:v>
                </c:pt>
                <c:pt idx="70">
                  <c:v>#N/A</c:v>
                </c:pt>
                <c:pt idx="71">
                  <c:v>#N/A</c:v>
                </c:pt>
                <c:pt idx="72">
                  <c:v>#N/A</c:v>
                </c:pt>
                <c:pt idx="73">
                  <c:v>#N/A</c:v>
                </c:pt>
                <c:pt idx="74">
                  <c:v>#N/A</c:v>
                </c:pt>
                <c:pt idx="75">
                  <c:v>#N/A</c:v>
                </c:pt>
                <c:pt idx="76">
                  <c:v>#N/A</c:v>
                </c:pt>
                <c:pt idx="77">
                  <c:v>#N/A</c:v>
                </c:pt>
                <c:pt idx="78">
                  <c:v>#N/A</c:v>
                </c:pt>
                <c:pt idx="79">
                  <c:v>#N/A</c:v>
                </c:pt>
                <c:pt idx="80">
                  <c:v>#N/A</c:v>
                </c:pt>
                <c:pt idx="81">
                  <c:v>#N/A</c:v>
                </c:pt>
                <c:pt idx="82">
                  <c:v>#N/A</c:v>
                </c:pt>
                <c:pt idx="83">
                  <c:v>#N/A</c:v>
                </c:pt>
                <c:pt idx="84">
                  <c:v>#N/A</c:v>
                </c:pt>
                <c:pt idx="85">
                  <c:v>#N/A</c:v>
                </c:pt>
                <c:pt idx="86">
                  <c:v>#N/A</c:v>
                </c:pt>
                <c:pt idx="87">
                  <c:v>#N/A</c:v>
                </c:pt>
                <c:pt idx="88">
                  <c:v>#N/A</c:v>
                </c:pt>
                <c:pt idx="89">
                  <c:v>#N/A</c:v>
                </c:pt>
                <c:pt idx="90">
                  <c:v>#N/A</c:v>
                </c:pt>
                <c:pt idx="91">
                  <c:v>#N/A</c:v>
                </c:pt>
                <c:pt idx="92">
                  <c:v>#N/A</c:v>
                </c:pt>
                <c:pt idx="93">
                  <c:v>#N/A</c:v>
                </c:pt>
                <c:pt idx="94">
                  <c:v>#N/A</c:v>
                </c:pt>
                <c:pt idx="95">
                  <c:v>#N/A</c:v>
                </c:pt>
                <c:pt idx="96">
                  <c:v>#N/A</c:v>
                </c:pt>
                <c:pt idx="97">
                  <c:v>#N/A</c:v>
                </c:pt>
                <c:pt idx="98">
                  <c:v>#N/A</c:v>
                </c:pt>
                <c:pt idx="99">
                  <c:v>#N/A</c:v>
                </c:pt>
                <c:pt idx="100">
                  <c:v>#N/A</c:v>
                </c:pt>
                <c:pt idx="101">
                  <c:v>#N/A</c:v>
                </c:pt>
                <c:pt idx="102">
                  <c:v>#N/A</c:v>
                </c:pt>
                <c:pt idx="103">
                  <c:v>#N/A</c:v>
                </c:pt>
                <c:pt idx="104">
                  <c:v>#N/A</c:v>
                </c:pt>
                <c:pt idx="105">
                  <c:v>#N/A</c:v>
                </c:pt>
                <c:pt idx="106">
                  <c:v>#N/A</c:v>
                </c:pt>
                <c:pt idx="107">
                  <c:v>#N/A</c:v>
                </c:pt>
                <c:pt idx="108">
                  <c:v>#N/A</c:v>
                </c:pt>
                <c:pt idx="109">
                  <c:v>#N/A</c:v>
                </c:pt>
                <c:pt idx="110">
                  <c:v>#N/A</c:v>
                </c:pt>
                <c:pt idx="111">
                  <c:v>#N/A</c:v>
                </c:pt>
                <c:pt idx="112">
                  <c:v>#N/A</c:v>
                </c:pt>
                <c:pt idx="113">
                  <c:v>#N/A</c:v>
                </c:pt>
                <c:pt idx="114">
                  <c:v>#N/A</c:v>
                </c:pt>
                <c:pt idx="115">
                  <c:v>#N/A</c:v>
                </c:pt>
                <c:pt idx="116">
                  <c:v>#N/A</c:v>
                </c:pt>
                <c:pt idx="117">
                  <c:v>#N/A</c:v>
                </c:pt>
                <c:pt idx="118">
                  <c:v>#N/A</c:v>
                </c:pt>
                <c:pt idx="119">
                  <c:v>#N/A</c:v>
                </c:pt>
                <c:pt idx="120">
                  <c:v>#N/A</c:v>
                </c:pt>
                <c:pt idx="121">
                  <c:v>#N/A</c:v>
                </c:pt>
                <c:pt idx="122">
                  <c:v>#N/A</c:v>
                </c:pt>
                <c:pt idx="123">
                  <c:v>#N/A</c:v>
                </c:pt>
                <c:pt idx="124">
                  <c:v>#N/A</c:v>
                </c:pt>
                <c:pt idx="125">
                  <c:v>#N/A</c:v>
                </c:pt>
                <c:pt idx="126">
                  <c:v>#N/A</c:v>
                </c:pt>
                <c:pt idx="127">
                  <c:v>#N/A</c:v>
                </c:pt>
                <c:pt idx="128">
                  <c:v>#N/A</c:v>
                </c:pt>
                <c:pt idx="129">
                  <c:v>#N/A</c:v>
                </c:pt>
                <c:pt idx="130">
                  <c:v>#N/A</c:v>
                </c:pt>
                <c:pt idx="131">
                  <c:v>#N/A</c:v>
                </c:pt>
                <c:pt idx="132">
                  <c:v>#N/A</c:v>
                </c:pt>
                <c:pt idx="133">
                  <c:v>#N/A</c:v>
                </c:pt>
                <c:pt idx="134">
                  <c:v>#N/A</c:v>
                </c:pt>
                <c:pt idx="135">
                  <c:v>#N/A</c:v>
                </c:pt>
                <c:pt idx="136">
                  <c:v>#N/A</c:v>
                </c:pt>
                <c:pt idx="137">
                  <c:v>#N/A</c:v>
                </c:pt>
                <c:pt idx="138">
                  <c:v>#N/A</c:v>
                </c:pt>
                <c:pt idx="139">
                  <c:v>#N/A</c:v>
                </c:pt>
                <c:pt idx="140">
                  <c:v>#N/A</c:v>
                </c:pt>
                <c:pt idx="141">
                  <c:v>#N/A</c:v>
                </c:pt>
                <c:pt idx="142">
                  <c:v>#N/A</c:v>
                </c:pt>
                <c:pt idx="143">
                  <c:v>#N/A</c:v>
                </c:pt>
                <c:pt idx="144">
                  <c:v>#N/A</c:v>
                </c:pt>
                <c:pt idx="145">
                  <c:v>#N/A</c:v>
                </c:pt>
                <c:pt idx="146">
                  <c:v>#N/A</c:v>
                </c:pt>
                <c:pt idx="147">
                  <c:v>#N/A</c:v>
                </c:pt>
                <c:pt idx="148">
                  <c:v>#N/A</c:v>
                </c:pt>
                <c:pt idx="149">
                  <c:v>#N/A</c:v>
                </c:pt>
                <c:pt idx="150">
                  <c:v>#N/A</c:v>
                </c:pt>
                <c:pt idx="151">
                  <c:v>#N/A</c:v>
                </c:pt>
                <c:pt idx="152">
                  <c:v>#N/A</c:v>
                </c:pt>
                <c:pt idx="153">
                  <c:v>#N/A</c:v>
                </c:pt>
                <c:pt idx="154">
                  <c:v>#N/A</c:v>
                </c:pt>
                <c:pt idx="155">
                  <c:v>#N/A</c:v>
                </c:pt>
                <c:pt idx="156">
                  <c:v>#N/A</c:v>
                </c:pt>
                <c:pt idx="157">
                  <c:v>#N/A</c:v>
                </c:pt>
                <c:pt idx="158">
                  <c:v>#N/A</c:v>
                </c:pt>
                <c:pt idx="159">
                  <c:v>#N/A</c:v>
                </c:pt>
                <c:pt idx="160">
                  <c:v>#N/A</c:v>
                </c:pt>
                <c:pt idx="161">
                  <c:v>#N/A</c:v>
                </c:pt>
                <c:pt idx="162">
                  <c:v>#N/A</c:v>
                </c:pt>
                <c:pt idx="163">
                  <c:v>#N/A</c:v>
                </c:pt>
                <c:pt idx="164">
                  <c:v>#N/A</c:v>
                </c:pt>
                <c:pt idx="165">
                  <c:v>#N/A</c:v>
                </c:pt>
                <c:pt idx="166">
                  <c:v>#N/A</c:v>
                </c:pt>
                <c:pt idx="167">
                  <c:v>#N/A</c:v>
                </c:pt>
                <c:pt idx="168">
                  <c:v>#N/A</c:v>
                </c:pt>
                <c:pt idx="169">
                  <c:v>#N/A</c:v>
                </c:pt>
                <c:pt idx="170">
                  <c:v>#N/A</c:v>
                </c:pt>
                <c:pt idx="171">
                  <c:v>#N/A</c:v>
                </c:pt>
                <c:pt idx="172">
                  <c:v>#N/A</c:v>
                </c:pt>
                <c:pt idx="173">
                  <c:v>#N/A</c:v>
                </c:pt>
                <c:pt idx="174">
                  <c:v>#N/A</c:v>
                </c:pt>
                <c:pt idx="175">
                  <c:v>#N/A</c:v>
                </c:pt>
                <c:pt idx="176">
                  <c:v>#N/A</c:v>
                </c:pt>
                <c:pt idx="177">
                  <c:v>#N/A</c:v>
                </c:pt>
                <c:pt idx="178">
                  <c:v>#N/A</c:v>
                </c:pt>
                <c:pt idx="179">
                  <c:v>#N/A</c:v>
                </c:pt>
                <c:pt idx="180">
                  <c:v>#N/A</c:v>
                </c:pt>
                <c:pt idx="181">
                  <c:v>#N/A</c:v>
                </c:pt>
                <c:pt idx="182">
                  <c:v>#N/A</c:v>
                </c:pt>
                <c:pt idx="183">
                  <c:v>#N/A</c:v>
                </c:pt>
                <c:pt idx="184">
                  <c:v>#N/A</c:v>
                </c:pt>
                <c:pt idx="185">
                  <c:v>#N/A</c:v>
                </c:pt>
                <c:pt idx="186">
                  <c:v>#N/A</c:v>
                </c:pt>
                <c:pt idx="187">
                  <c:v>#N/A</c:v>
                </c:pt>
                <c:pt idx="188">
                  <c:v>#N/A</c:v>
                </c:pt>
                <c:pt idx="189">
                  <c:v>#N/A</c:v>
                </c:pt>
                <c:pt idx="190">
                  <c:v>#N/A</c:v>
                </c:pt>
                <c:pt idx="191">
                  <c:v>#N/A</c:v>
                </c:pt>
                <c:pt idx="192">
                  <c:v>#N/A</c:v>
                </c:pt>
                <c:pt idx="193">
                  <c:v>#N/A</c:v>
                </c:pt>
                <c:pt idx="194">
                  <c:v>#N/A</c:v>
                </c:pt>
                <c:pt idx="195">
                  <c:v>#N/A</c:v>
                </c:pt>
                <c:pt idx="196">
                  <c:v>#N/A</c:v>
                </c:pt>
                <c:pt idx="197">
                  <c:v>#N/A</c:v>
                </c:pt>
                <c:pt idx="198">
                  <c:v>#N/A</c:v>
                </c:pt>
                <c:pt idx="199">
                  <c:v>#N/A</c:v>
                </c:pt>
                <c:pt idx="200">
                  <c:v>#N/A</c:v>
                </c:pt>
                <c:pt idx="201">
                  <c:v>#N/A</c:v>
                </c:pt>
                <c:pt idx="202">
                  <c:v>#N/A</c:v>
                </c:pt>
                <c:pt idx="203">
                  <c:v>#N/A</c:v>
                </c:pt>
                <c:pt idx="204">
                  <c:v>#N/A</c:v>
                </c:pt>
                <c:pt idx="205">
                  <c:v>#N/A</c:v>
                </c:pt>
                <c:pt idx="206">
                  <c:v>#N/A</c:v>
                </c:pt>
                <c:pt idx="207">
                  <c:v>#N/A</c:v>
                </c:pt>
                <c:pt idx="208">
                  <c:v>#N/A</c:v>
                </c:pt>
                <c:pt idx="209">
                  <c:v>#N/A</c:v>
                </c:pt>
                <c:pt idx="210">
                  <c:v>#N/A</c:v>
                </c:pt>
                <c:pt idx="211">
                  <c:v>#N/A</c:v>
                </c:pt>
                <c:pt idx="212">
                  <c:v>#N/A</c:v>
                </c:pt>
                <c:pt idx="213">
                  <c:v>#N/A</c:v>
                </c:pt>
                <c:pt idx="214">
                  <c:v>#N/A</c:v>
                </c:pt>
                <c:pt idx="215">
                  <c:v>#N/A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24-5641-4990-8078-BAF2C4A3F762}"/>
            </c:ext>
          </c:extLst>
        </c:ser>
        <c:bandFmts/>
        <c:axId val="368308440"/>
        <c:axId val="368309224"/>
        <c:axId val="371658832"/>
      </c:surface3DChart>
      <c:catAx>
        <c:axId val="368308440"/>
        <c:scaling>
          <c:orientation val="minMax"/>
        </c:scaling>
        <c:delete val="0"/>
        <c:axPos val="b"/>
        <c:numFmt formatCode="0.00" sourceLinked="1"/>
        <c:majorTickMark val="out"/>
        <c:minorTickMark val="none"/>
        <c:tickLblPos val="nextTo"/>
        <c:crossAx val="368309224"/>
        <c:crosses val="autoZero"/>
        <c:auto val="1"/>
        <c:lblAlgn val="ctr"/>
        <c:lblOffset val="100"/>
        <c:noMultiLvlLbl val="0"/>
      </c:catAx>
      <c:valAx>
        <c:axId val="368309224"/>
        <c:scaling>
          <c:orientation val="minMax"/>
        </c:scaling>
        <c:delete val="0"/>
        <c:axPos val="r"/>
        <c:majorGridlines/>
        <c:numFmt formatCode="General" sourceLinked="1"/>
        <c:majorTickMark val="out"/>
        <c:minorTickMark val="none"/>
        <c:tickLblPos val="nextTo"/>
        <c:crossAx val="368308440"/>
        <c:crosses val="autoZero"/>
        <c:crossBetween val="midCat"/>
      </c:valAx>
      <c:serAx>
        <c:axId val="371658832"/>
        <c:scaling>
          <c:orientation val="minMax"/>
        </c:scaling>
        <c:delete val="0"/>
        <c:axPos val="b"/>
        <c:majorTickMark val="out"/>
        <c:minorTickMark val="none"/>
        <c:tickLblPos val="nextTo"/>
        <c:crossAx val="368309224"/>
        <c:crosses val="autoZero"/>
      </c:serAx>
    </c:plotArea>
    <c:legend>
      <c:legendPos val="r"/>
      <c:overlay val="0"/>
      <c:txPr>
        <a:bodyPr/>
        <a:lstStyle/>
        <a:p>
          <a:pPr rtl="0">
            <a:defRPr/>
          </a:pPr>
          <a:endParaRPr lang="pt-BR"/>
        </a:p>
      </c:txPr>
    </c:legend>
    <c:plotVisOnly val="1"/>
    <c:dispBlanksAs val="zero"/>
    <c:showDLblsOverMax val="0"/>
  </c:chart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0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Resíduos vs C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xVal>
            <c:numRef>
              <c:f>'FATORIAL 2(3)'!$Y$9:$Y$43</c:f>
              <c:numCache>
                <c:formatCode>0.0</c:formatCode>
                <c:ptCount val="35"/>
                <c:pt idx="0">
                  <c:v>500</c:v>
                </c:pt>
                <c:pt idx="1">
                  <c:v>1500</c:v>
                </c:pt>
                <c:pt idx="2">
                  <c:v>500</c:v>
                </c:pt>
                <c:pt idx="3">
                  <c:v>1500</c:v>
                </c:pt>
                <c:pt idx="4">
                  <c:v>500</c:v>
                </c:pt>
                <c:pt idx="5">
                  <c:v>1500</c:v>
                </c:pt>
                <c:pt idx="6">
                  <c:v>500</c:v>
                </c:pt>
                <c:pt idx="7">
                  <c:v>1500</c:v>
                </c:pt>
              </c:numCache>
            </c:numRef>
          </c:xVal>
          <c:yVal>
            <c:numRef>
              <c:f>'FATORIAL 2(3)'!$AC$9:$AC$43</c:f>
              <c:numCache>
                <c:formatCode>0.00</c:formatCode>
                <c:ptCount val="35"/>
                <c:pt idx="0">
                  <c:v>0.75588012500000001</c:v>
                </c:pt>
                <c:pt idx="1">
                  <c:v>-0.21962974999999929</c:v>
                </c:pt>
                <c:pt idx="2">
                  <c:v>0.2272961249999994</c:v>
                </c:pt>
                <c:pt idx="3">
                  <c:v>-1.6573982499999995</c:v>
                </c:pt>
                <c:pt idx="4">
                  <c:v>0.55287862499999973</c:v>
                </c:pt>
                <c:pt idx="5">
                  <c:v>1.7710752499999978</c:v>
                </c:pt>
                <c:pt idx="6">
                  <c:v>-1.5360548749999992</c:v>
                </c:pt>
                <c:pt idx="7">
                  <c:v>0.10595275000000104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1E6-416C-8159-F84B1AF51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5850696"/>
        <c:axId val="535853648"/>
      </c:scatterChart>
      <c:scatterChart>
        <c:scatterStyle val="lineMarker"/>
        <c:varyColors val="0"/>
        <c:ser>
          <c:idx val="0"/>
          <c:order val="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'FATORIAL 2(3)'!$Y$9:$Y$43</c:f>
              <c:numCache>
                <c:formatCode>0.0</c:formatCode>
                <c:ptCount val="35"/>
                <c:pt idx="0">
                  <c:v>500</c:v>
                </c:pt>
                <c:pt idx="1">
                  <c:v>1500</c:v>
                </c:pt>
                <c:pt idx="2">
                  <c:v>500</c:v>
                </c:pt>
                <c:pt idx="3">
                  <c:v>1500</c:v>
                </c:pt>
                <c:pt idx="4">
                  <c:v>500</c:v>
                </c:pt>
                <c:pt idx="5">
                  <c:v>1500</c:v>
                </c:pt>
                <c:pt idx="6">
                  <c:v>500</c:v>
                </c:pt>
                <c:pt idx="7">
                  <c:v>1500</c:v>
                </c:pt>
              </c:numCache>
            </c:numRef>
          </c:xVal>
          <c:yVal>
            <c:numRef>
              <c:f>'FATORIAL 2(3)'!$AD$9:$AD$43</c:f>
              <c:numCache>
                <c:formatCode>0.0</c:formatCode>
                <c:ptCount val="35"/>
                <c:pt idx="0">
                  <c:v>0.65821924480536853</c:v>
                </c:pt>
                <c:pt idx="1">
                  <c:v>0.19125324691106466</c:v>
                </c:pt>
                <c:pt idx="2">
                  <c:v>0.19792911441438713</c:v>
                </c:pt>
                <c:pt idx="3">
                  <c:v>1.4432598349595962</c:v>
                </c:pt>
                <c:pt idx="4">
                  <c:v>0.48144585229904063</c:v>
                </c:pt>
                <c:pt idx="5">
                  <c:v>1.5422495908970721</c:v>
                </c:pt>
                <c:pt idx="6">
                  <c:v>1.3375942115187962</c:v>
                </c:pt>
                <c:pt idx="7">
                  <c:v>9.2263490973588824E-2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71E6-416C-8159-F84B1AF51453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647624"/>
        <c:axId val="585646968"/>
      </c:scatterChart>
      <c:valAx>
        <c:axId val="535850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3648"/>
        <c:crosses val="autoZero"/>
        <c:crossBetween val="midCat"/>
      </c:valAx>
      <c:valAx>
        <c:axId val="535853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0696"/>
        <c:crosses val="autoZero"/>
        <c:crossBetween val="midCat"/>
      </c:valAx>
      <c:valAx>
        <c:axId val="585646968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crossAx val="585647624"/>
        <c:crosses val="max"/>
        <c:crossBetween val="midCat"/>
      </c:valAx>
      <c:valAx>
        <c:axId val="585647624"/>
        <c:scaling>
          <c:orientation val="minMax"/>
        </c:scaling>
        <c:delete val="1"/>
        <c:axPos val="b"/>
        <c:numFmt formatCode="0.0" sourceLinked="1"/>
        <c:majorTickMark val="out"/>
        <c:minorTickMark val="none"/>
        <c:tickLblPos val="nextTo"/>
        <c:crossAx val="585646968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1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en-US"/>
              <a:t>Resposta vs Y-estimado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0.10626414249005449"/>
                  <c:y val="-0.57303390562287226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'FATORIAL 2(3)'!$Z$9:$Z$43</c:f>
              <c:numCache>
                <c:formatCode>0.00</c:formatCode>
                <c:ptCount val="35"/>
                <c:pt idx="0">
                  <c:v>2.2154579999999999</c:v>
                </c:pt>
                <c:pt idx="1">
                  <c:v>2.6654775000000006</c:v>
                </c:pt>
                <c:pt idx="2">
                  <c:v>1.1659424999999994</c:v>
                </c:pt>
                <c:pt idx="3">
                  <c:v>0.70677750000000017</c:v>
                </c:pt>
                <c:pt idx="4">
                  <c:v>1.9422872499999999</c:v>
                </c:pt>
                <c:pt idx="5">
                  <c:v>3.8324999999999987</c:v>
                </c:pt>
                <c:pt idx="6">
                  <c:v>2.4809762499999999</c:v>
                </c:pt>
                <c:pt idx="7">
                  <c:v>4.7950000000000008</c:v>
                </c:pt>
              </c:numCache>
            </c:numRef>
          </c:xVal>
          <c:yVal>
            <c:numRef>
              <c:f>'FATORIAL 2(3)'!$AB$9:$AB$43</c:f>
              <c:numCache>
                <c:formatCode>0.00</c:formatCode>
                <c:ptCount val="35"/>
                <c:pt idx="0">
                  <c:v>2.9713381249999999</c:v>
                </c:pt>
                <c:pt idx="1">
                  <c:v>2.4458477500000013</c:v>
                </c:pt>
                <c:pt idx="2">
                  <c:v>1.3932386249999988</c:v>
                </c:pt>
                <c:pt idx="3">
                  <c:v>-0.95062074999999935</c:v>
                </c:pt>
                <c:pt idx="4">
                  <c:v>2.4951658749999996</c:v>
                </c:pt>
                <c:pt idx="5">
                  <c:v>5.6035752499999969</c:v>
                </c:pt>
                <c:pt idx="6">
                  <c:v>0.94492137500000073</c:v>
                </c:pt>
                <c:pt idx="7">
                  <c:v>4.9009527500000019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B100-4DEE-8D81-02ABEBC9B19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91364672"/>
        <c:axId val="591368608"/>
      </c:scatterChart>
      <c:valAx>
        <c:axId val="591364672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1368608"/>
        <c:crosses val="autoZero"/>
        <c:crossBetween val="midCat"/>
      </c:valAx>
      <c:valAx>
        <c:axId val="59136860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91364672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2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0"/>
    <c:plotArea>
      <c:layout>
        <c:manualLayout>
          <c:layoutTarget val="inner"/>
          <c:xMode val="edge"/>
          <c:yMode val="edge"/>
          <c:x val="0.25136184550335727"/>
          <c:y val="7.7912765986628857E-2"/>
          <c:w val="0.71050047446877518"/>
          <c:h val="0.76347029211815709"/>
        </c:manualLayout>
      </c:layout>
      <c:barChart>
        <c:barDir val="col"/>
        <c:grouping val="clustered"/>
        <c:varyColors val="0"/>
        <c:ser>
          <c:idx val="0"/>
          <c:order val="0"/>
          <c:spPr>
            <a:pattFill prst="ltUpDiag">
              <a:fgClr>
                <a:schemeClr val="tx1"/>
              </a:fgClr>
              <a:bgClr>
                <a:schemeClr val="bg1"/>
              </a:bgClr>
            </a:pattFill>
            <a:ln>
              <a:solidFill>
                <a:schemeClr val="tx1"/>
              </a:solidFill>
            </a:ln>
          </c:spPr>
          <c:invertIfNegative val="0"/>
          <c:errBars>
            <c:errBarType val="both"/>
            <c:errValType val="cust"/>
            <c:noEndCap val="0"/>
            <c:plus>
              <c:numRef>
                <c:f>'FATORIAL 2(3)'!$BZ$14:$CI$14</c:f>
                <c:numCache>
                  <c:formatCode>General</c:formatCode>
                  <c:ptCount val="10"/>
                  <c:pt idx="0">
                    <c:v>0.12538890867275532</c:v>
                  </c:pt>
                  <c:pt idx="1">
                    <c:v>0.12538890867275532</c:v>
                  </c:pt>
                  <c:pt idx="2">
                    <c:v>0.12538890867275529</c:v>
                  </c:pt>
                  <c:pt idx="3">
                    <c:v>0.12538890867275529</c:v>
                  </c:pt>
                  <c:pt idx="4">
                    <c:v>0.12538890867275532</c:v>
                  </c:pt>
                  <c:pt idx="5">
                    <c:v>0.12538890867275529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</c:numCache>
              </c:numRef>
            </c:plus>
            <c:minus>
              <c:numRef>
                <c:f>'FATORIAL 2(3)'!$BZ$14:$CI$14</c:f>
                <c:numCache>
                  <c:formatCode>General</c:formatCode>
                  <c:ptCount val="10"/>
                  <c:pt idx="0">
                    <c:v>0.12538890867275532</c:v>
                  </c:pt>
                  <c:pt idx="1">
                    <c:v>0.12538890867275532</c:v>
                  </c:pt>
                  <c:pt idx="2">
                    <c:v>0.12538890867275529</c:v>
                  </c:pt>
                  <c:pt idx="3">
                    <c:v>0.12538890867275529</c:v>
                  </c:pt>
                  <c:pt idx="4">
                    <c:v>0.12538890867275532</c:v>
                  </c:pt>
                  <c:pt idx="5">
                    <c:v>0.12538890867275529</c:v>
                  </c:pt>
                  <c:pt idx="6">
                    <c:v>#N/A</c:v>
                  </c:pt>
                  <c:pt idx="7">
                    <c:v>#N/A</c:v>
                  </c:pt>
                  <c:pt idx="8">
                    <c:v>#N/A</c:v>
                  </c:pt>
                  <c:pt idx="9">
                    <c:v>#N/A</c:v>
                  </c:pt>
                </c:numCache>
              </c:numRef>
            </c:minus>
          </c:errBars>
          <c:cat>
            <c:strRef>
              <c:f>'FATORIAL 2(3)'!$AQ$12:$AX$12</c:f>
              <c:strCache>
                <c:ptCount val="8"/>
                <c:pt idx="0">
                  <c:v>A</c:v>
                </c:pt>
                <c:pt idx="1">
                  <c:v>B</c:v>
                </c:pt>
                <c:pt idx="2">
                  <c:v>C</c:v>
                </c:pt>
                <c:pt idx="3">
                  <c:v> A*B</c:v>
                </c:pt>
                <c:pt idx="4">
                  <c:v>B*C</c:v>
                </c:pt>
                <c:pt idx="5">
                  <c:v>CONSTANTE</c:v>
                </c:pt>
                <c:pt idx="6">
                  <c:v>.</c:v>
                </c:pt>
                <c:pt idx="7">
                  <c:v>.</c:v>
                </c:pt>
              </c:strCache>
            </c:strRef>
          </c:cat>
          <c:val>
            <c:numRef>
              <c:f>'FATORIAL 2(3)'!$AQ$13:$AX$13</c:f>
              <c:numCache>
                <c:formatCode>0.00E+00</c:formatCode>
                <c:ptCount val="8"/>
                <c:pt idx="0">
                  <c:v>0.5266727499999998</c:v>
                </c:pt>
                <c:pt idx="1">
                  <c:v>0.56367556250000017</c:v>
                </c:pt>
                <c:pt idx="2">
                  <c:v>0.52438637500000007</c:v>
                </c:pt>
                <c:pt idx="3" formatCode="0.000">
                  <c:v>0.78713849999999985</c:v>
                </c:pt>
                <c:pt idx="4" formatCode="0.000">
                  <c:v>-0.18837831249999976</c:v>
                </c:pt>
                <c:pt idx="5" formatCode="General">
                  <c:v>2.4755523749999999</c:v>
                </c:pt>
                <c:pt idx="6" formatCode="General">
                  <c:v>0</c:v>
                </c:pt>
                <c:pt idx="7" formatCode="General">
                  <c:v>0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20-4625-BF6E-A01F2C7156A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axId val="368311576"/>
        <c:axId val="368311184"/>
      </c:barChart>
      <c:catAx>
        <c:axId val="368311576"/>
        <c:scaling>
          <c:orientation val="minMax"/>
        </c:scaling>
        <c:delete val="0"/>
        <c:axPos val="b"/>
        <c:numFmt formatCode="General" sourceLinked="0"/>
        <c:majorTickMark val="out"/>
        <c:minorTickMark val="none"/>
        <c:tickLblPos val="nextTo"/>
        <c:crossAx val="368311184"/>
        <c:crosses val="autoZero"/>
        <c:auto val="1"/>
        <c:lblAlgn val="ctr"/>
        <c:lblOffset val="100"/>
        <c:noMultiLvlLbl val="0"/>
      </c:catAx>
      <c:valAx>
        <c:axId val="368311184"/>
        <c:scaling>
          <c:orientation val="minMax"/>
        </c:scaling>
        <c:delete val="0"/>
        <c:axPos val="l"/>
        <c:title>
          <c:tx>
            <c:rich>
              <a:bodyPr rot="-5400000" vert="horz"/>
              <a:lstStyle/>
              <a:p>
                <a:pPr>
                  <a:defRPr/>
                </a:pPr>
                <a:r>
                  <a:rPr lang="en-US"/>
                  <a:t>coeficientes do modelo de regressão múltipla</a:t>
                </a:r>
              </a:p>
            </c:rich>
          </c:tx>
          <c:overlay val="0"/>
        </c:title>
        <c:numFmt formatCode="0.00E+00" sourceLinked="1"/>
        <c:majorTickMark val="out"/>
        <c:minorTickMark val="none"/>
        <c:tickLblPos val="nextTo"/>
        <c:crossAx val="368311576"/>
        <c:crosses val="autoZero"/>
        <c:crossBetween val="between"/>
      </c:valAx>
      <c:spPr>
        <a:ln>
          <a:solidFill>
            <a:schemeClr val="tx1"/>
          </a:solidFill>
        </a:ln>
      </c:spPr>
    </c:plotArea>
    <c:plotVisOnly val="1"/>
    <c:dispBlanksAs val="gap"/>
    <c:showDLblsOverMax val="0"/>
  </c:chart>
  <c:printSettings>
    <c:headerFooter/>
    <c:pageMargins b="0.78740157499999996" l="0.511811024" r="0.511811024" t="0.78740157499999996" header="0.31496062000000002" footer="0.31496062000000002"/>
    <c:pageSetup paperSize="9" orientation="landscape"/>
  </c:printSettings>
</c:chartSpace>
</file>

<file path=xl/charts/chart3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Design</a:t>
            </a:r>
            <a:r>
              <a:rPr lang="pt-BR" baseline="0"/>
              <a:t> A e C</a:t>
            </a:r>
            <a:endParaRPr lang="pt-BR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spPr>
            <a:ln w="25400">
              <a:noFill/>
            </a:ln>
          </c:spPr>
          <c:xVal>
            <c:numRef>
              <c:f>'FATORIAL 2(3)'!$J$9:$J$21</c:f>
              <c:numCache>
                <c:formatCode>0.0</c:formatCode>
                <c:ptCount val="13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'FATORIAL 2(3)'!$K$9:$K$21</c:f>
              <c:numCache>
                <c:formatCode>0.0</c:formatCode>
                <c:ptCount val="13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5291-4924-A4C2-DC06CC2A9D5B}"/>
            </c:ext>
          </c:extLst>
        </c:ser>
        <c:ser>
          <c:idx val="0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'FATORIAL 2(3)'!$T$9:$T$21</c:f>
              <c:numCache>
                <c:formatCode>0.000</c:formatCode>
                <c:ptCount val="13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</c:numCache>
            </c:numRef>
          </c:xVal>
          <c:yVal>
            <c:numRef>
              <c:f>'FATORIAL 2(3)'!$V$9:$V$21</c:f>
              <c:numCache>
                <c:formatCode>0.000</c:formatCode>
                <c:ptCount val="13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5291-4924-A4C2-DC06CC2A9D5B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66984"/>
        <c:axId val="615568624"/>
      </c:scatterChart>
      <c:valAx>
        <c:axId val="615566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15568624"/>
        <c:crosses val="autoZero"/>
        <c:crossBetween val="midCat"/>
      </c:valAx>
      <c:valAx>
        <c:axId val="615568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15566984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4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Design</a:t>
            </a:r>
            <a:r>
              <a:rPr lang="pt-BR" baseline="0"/>
              <a:t> A e B</a:t>
            </a:r>
            <a:endParaRPr lang="pt-BR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spPr>
            <a:ln w="25400">
              <a:noFill/>
            </a:ln>
          </c:spPr>
          <c:xVal>
            <c:numRef>
              <c:f>'FATORIAL 2(3)'!$J$9:$J$21</c:f>
              <c:numCache>
                <c:formatCode>0.0</c:formatCode>
                <c:ptCount val="13"/>
                <c:pt idx="0">
                  <c:v>-1</c:v>
                </c:pt>
                <c:pt idx="1">
                  <c:v>1</c:v>
                </c:pt>
                <c:pt idx="2">
                  <c:v>-1</c:v>
                </c:pt>
                <c:pt idx="3">
                  <c:v>1</c:v>
                </c:pt>
                <c:pt idx="4">
                  <c:v>-1</c:v>
                </c:pt>
                <c:pt idx="5">
                  <c:v>1</c:v>
                </c:pt>
                <c:pt idx="6">
                  <c:v>-1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xVal>
          <c:yVal>
            <c:numRef>
              <c:f>'FATORIAL 2(3)'!$K$9:$K$21</c:f>
              <c:numCache>
                <c:formatCode>0.0</c:formatCode>
                <c:ptCount val="13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  <c:pt idx="8">
                  <c:v>0</c:v>
                </c:pt>
                <c:pt idx="9">
                  <c:v>0</c:v>
                </c:pt>
                <c:pt idx="10">
                  <c:v>0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90C-4E28-AFDE-A95464281957}"/>
            </c:ext>
          </c:extLst>
        </c:ser>
        <c:ser>
          <c:idx val="0"/>
          <c:order val="1"/>
          <c:spPr>
            <a:ln w="25400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'FATORIAL 2(3)'!$T$9:$T$21</c:f>
              <c:numCache>
                <c:formatCode>0.000</c:formatCode>
                <c:ptCount val="13"/>
                <c:pt idx="0">
                  <c:v>-1</c:v>
                </c:pt>
                <c:pt idx="1">
                  <c:v>-1</c:v>
                </c:pt>
                <c:pt idx="2">
                  <c:v>1</c:v>
                </c:pt>
                <c:pt idx="3">
                  <c:v>1</c:v>
                </c:pt>
                <c:pt idx="4">
                  <c:v>-1</c:v>
                </c:pt>
                <c:pt idx="5">
                  <c:v>-1</c:v>
                </c:pt>
                <c:pt idx="6">
                  <c:v>1</c:v>
                </c:pt>
                <c:pt idx="7">
                  <c:v>1</c:v>
                </c:pt>
              </c:numCache>
            </c:numRef>
          </c:xVal>
          <c:yVal>
            <c:numRef>
              <c:f>'FATORIAL 2(3)'!$U$9:$U$21</c:f>
              <c:numCache>
                <c:formatCode>0.000</c:formatCode>
                <c:ptCount val="13"/>
                <c:pt idx="0">
                  <c:v>-0.99999999999999989</c:v>
                </c:pt>
                <c:pt idx="1">
                  <c:v>-0.99999999999999989</c:v>
                </c:pt>
                <c:pt idx="2">
                  <c:v>-0.99999999999999989</c:v>
                </c:pt>
                <c:pt idx="3">
                  <c:v>-0.99999999999999989</c:v>
                </c:pt>
                <c:pt idx="4">
                  <c:v>1</c:v>
                </c:pt>
                <c:pt idx="5">
                  <c:v>1</c:v>
                </c:pt>
                <c:pt idx="6">
                  <c:v>1</c:v>
                </c:pt>
                <c:pt idx="7">
                  <c:v>1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90C-4E28-AFDE-A95464281957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615566984"/>
        <c:axId val="615568624"/>
      </c:scatterChart>
      <c:valAx>
        <c:axId val="615566984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15568624"/>
        <c:crosses val="autoZero"/>
        <c:crossBetween val="midCat"/>
      </c:valAx>
      <c:valAx>
        <c:axId val="615568624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615566984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5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Resposta vs B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8738652862545733"/>
                  <c:y val="-0.20702341473310604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'FATORIAL 2(3)'!$W$9:$W$43</c:f>
              <c:numCache>
                <c:formatCode>0.00</c:formatCode>
                <c:ptCount val="35"/>
                <c:pt idx="0">
                  <c:v>9</c:v>
                </c:pt>
                <c:pt idx="1">
                  <c:v>9</c:v>
                </c:pt>
                <c:pt idx="2">
                  <c:v>10</c:v>
                </c:pt>
                <c:pt idx="3">
                  <c:v>10</c:v>
                </c:pt>
                <c:pt idx="4">
                  <c:v>9</c:v>
                </c:pt>
                <c:pt idx="5">
                  <c:v>9</c:v>
                </c:pt>
                <c:pt idx="6">
                  <c:v>10</c:v>
                </c:pt>
                <c:pt idx="7">
                  <c:v>10</c:v>
                </c:pt>
              </c:numCache>
            </c:numRef>
          </c:xVal>
          <c:yVal>
            <c:numRef>
              <c:f>'FATORIAL 2(3)'!$Z$9:$Z$43</c:f>
              <c:numCache>
                <c:formatCode>0.00</c:formatCode>
                <c:ptCount val="35"/>
                <c:pt idx="0">
                  <c:v>2.2154579999999999</c:v>
                </c:pt>
                <c:pt idx="1">
                  <c:v>2.6654775000000006</c:v>
                </c:pt>
                <c:pt idx="2">
                  <c:v>1.1659424999999994</c:v>
                </c:pt>
                <c:pt idx="3">
                  <c:v>0.70677750000000017</c:v>
                </c:pt>
                <c:pt idx="4">
                  <c:v>1.9422872499999999</c:v>
                </c:pt>
                <c:pt idx="5">
                  <c:v>3.8324999999999987</c:v>
                </c:pt>
                <c:pt idx="6">
                  <c:v>2.4809762499999999</c:v>
                </c:pt>
                <c:pt idx="7">
                  <c:v>4.7950000000000008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4B42-481B-BD63-38E4C91F7532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5850696"/>
        <c:axId val="535853648"/>
      </c:scatterChart>
      <c:valAx>
        <c:axId val="535850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3648"/>
        <c:crosses val="autoZero"/>
        <c:crossBetween val="midCat"/>
      </c:valAx>
      <c:valAx>
        <c:axId val="535853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0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6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Resposta</a:t>
            </a:r>
            <a:r>
              <a:rPr lang="pt-BR" baseline="0"/>
              <a:t> vs A</a:t>
            </a:r>
            <a:endParaRPr lang="pt-BR"/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6.3618815635268972E-2"/>
                  <c:y val="-0.30385333935417608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'FATORIAL 2(3)'!$X$9:$X$43</c:f>
              <c:numCache>
                <c:formatCode>0.00</c:formatCode>
                <c:ptCount val="35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</c:numCache>
            </c:numRef>
          </c:xVal>
          <c:yVal>
            <c:numRef>
              <c:f>'FATORIAL 2(3)'!$Z$9:$Z$43</c:f>
              <c:numCache>
                <c:formatCode>0.00</c:formatCode>
                <c:ptCount val="35"/>
                <c:pt idx="0">
                  <c:v>2.2154579999999999</c:v>
                </c:pt>
                <c:pt idx="1">
                  <c:v>2.6654775000000006</c:v>
                </c:pt>
                <c:pt idx="2">
                  <c:v>1.1659424999999994</c:v>
                </c:pt>
                <c:pt idx="3">
                  <c:v>0.70677750000000017</c:v>
                </c:pt>
                <c:pt idx="4">
                  <c:v>1.9422872499999999</c:v>
                </c:pt>
                <c:pt idx="5">
                  <c:v>3.8324999999999987</c:v>
                </c:pt>
                <c:pt idx="6">
                  <c:v>2.4809762499999999</c:v>
                </c:pt>
                <c:pt idx="7">
                  <c:v>4.7950000000000008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7CA3-4109-821D-9C369DE88E2F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5850696"/>
        <c:axId val="535853648"/>
      </c:scatterChart>
      <c:valAx>
        <c:axId val="535850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3648"/>
        <c:crosses val="autoZero"/>
        <c:crossBetween val="midCat"/>
      </c:valAx>
      <c:valAx>
        <c:axId val="535853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0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7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Resposta vs C</a:t>
            </a:r>
          </a:p>
        </c:rich>
      </c:tx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1400" b="0" i="0" u="none" strike="noStrike" kern="1200" spc="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pt-BR"/>
        </a:p>
      </c:txPr>
    </c:title>
    <c:autoTitleDeleted val="0"/>
    <c:plotArea>
      <c:layout/>
      <c:scatterChart>
        <c:scatterStyle val="lineMarker"/>
        <c:varyColors val="0"/>
        <c:ser>
          <c:idx val="0"/>
          <c:order val="0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trendline>
            <c:spPr>
              <a:ln w="19050" cap="rnd">
                <a:solidFill>
                  <a:schemeClr val="accent1"/>
                </a:solidFill>
                <a:prstDash val="sysDot"/>
              </a:ln>
              <a:effectLst/>
            </c:spPr>
            <c:trendlineType val="linear"/>
            <c:dispRSqr val="1"/>
            <c:dispEq val="1"/>
            <c:trendlineLbl>
              <c:layout>
                <c:manualLayout>
                  <c:x val="-0.29670086341678525"/>
                  <c:y val="-8.1440888573079268E-2"/>
                </c:manualLayout>
              </c:layout>
              <c:numFmt formatCode="General" sourceLinked="0"/>
              <c:spPr>
                <a:noFill/>
                <a:ln>
                  <a:noFill/>
                </a:ln>
                <a:effectLst/>
              </c:spPr>
              <c:txPr>
                <a:bodyPr rot="0" spcFirstLastPara="1" vertOverflow="ellipsis" vert="horz" wrap="square" anchor="ctr" anchorCtr="1"/>
                <a:lstStyle/>
                <a:p>
                  <a:pPr>
                    <a:defRPr sz="900" b="0" i="0" u="none" strike="noStrike" kern="1200" baseline="0">
                      <a:solidFill>
                        <a:schemeClr val="tx1">
                          <a:lumMod val="65000"/>
                          <a:lumOff val="35000"/>
                        </a:schemeClr>
                      </a:solidFill>
                      <a:latin typeface="+mn-lt"/>
                      <a:ea typeface="+mn-ea"/>
                      <a:cs typeface="+mn-cs"/>
                    </a:defRPr>
                  </a:pPr>
                  <a:endParaRPr lang="pt-BR"/>
                </a:p>
              </c:txPr>
            </c:trendlineLbl>
          </c:trendline>
          <c:xVal>
            <c:numRef>
              <c:f>'FATORIAL 2(3)'!$Y$9:$Y$43</c:f>
              <c:numCache>
                <c:formatCode>0.0</c:formatCode>
                <c:ptCount val="35"/>
                <c:pt idx="0">
                  <c:v>500</c:v>
                </c:pt>
                <c:pt idx="1">
                  <c:v>1500</c:v>
                </c:pt>
                <c:pt idx="2">
                  <c:v>500</c:v>
                </c:pt>
                <c:pt idx="3">
                  <c:v>1500</c:v>
                </c:pt>
                <c:pt idx="4">
                  <c:v>500</c:v>
                </c:pt>
                <c:pt idx="5">
                  <c:v>1500</c:v>
                </c:pt>
                <c:pt idx="6">
                  <c:v>500</c:v>
                </c:pt>
                <c:pt idx="7">
                  <c:v>1500</c:v>
                </c:pt>
              </c:numCache>
            </c:numRef>
          </c:xVal>
          <c:yVal>
            <c:numRef>
              <c:f>'FATORIAL 2(3)'!$Z$9:$Z$43</c:f>
              <c:numCache>
                <c:formatCode>0.00</c:formatCode>
                <c:ptCount val="35"/>
                <c:pt idx="0">
                  <c:v>2.2154579999999999</c:v>
                </c:pt>
                <c:pt idx="1">
                  <c:v>2.6654775000000006</c:v>
                </c:pt>
                <c:pt idx="2">
                  <c:v>1.1659424999999994</c:v>
                </c:pt>
                <c:pt idx="3">
                  <c:v>0.70677750000000017</c:v>
                </c:pt>
                <c:pt idx="4">
                  <c:v>1.9422872499999999</c:v>
                </c:pt>
                <c:pt idx="5">
                  <c:v>3.8324999999999987</c:v>
                </c:pt>
                <c:pt idx="6">
                  <c:v>2.4809762499999999</c:v>
                </c:pt>
                <c:pt idx="7">
                  <c:v>4.7950000000000008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3810-49C1-B5F7-C0F0AB83E43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5850696"/>
        <c:axId val="535853648"/>
      </c:scatterChart>
      <c:valAx>
        <c:axId val="535850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3648"/>
        <c:crosses val="autoZero"/>
        <c:crossBetween val="midCat"/>
      </c:valAx>
      <c:valAx>
        <c:axId val="535853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0696"/>
        <c:crosses val="autoZero"/>
        <c:crossBetween val="midCat"/>
      </c:valAx>
      <c:spPr>
        <a:noFill/>
        <a:ln>
          <a:noFill/>
        </a:ln>
        <a:effectLst/>
      </c:spPr>
    </c:plotArea>
    <c:plotVisOnly val="1"/>
    <c:dispBlanksAs val="gap"/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8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Resíduo</a:t>
            </a:r>
            <a:r>
              <a:rPr lang="pt-BR" baseline="0"/>
              <a:t>s vs A</a:t>
            </a:r>
            <a:endParaRPr lang="pt-BR"/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xVal>
            <c:numRef>
              <c:f>'FATORIAL 2(3)'!$W$9:$W$43</c:f>
              <c:numCache>
                <c:formatCode>0.00</c:formatCode>
                <c:ptCount val="35"/>
                <c:pt idx="0">
                  <c:v>9</c:v>
                </c:pt>
                <c:pt idx="1">
                  <c:v>9</c:v>
                </c:pt>
                <c:pt idx="2">
                  <c:v>10</c:v>
                </c:pt>
                <c:pt idx="3">
                  <c:v>10</c:v>
                </c:pt>
                <c:pt idx="4">
                  <c:v>9</c:v>
                </c:pt>
                <c:pt idx="5">
                  <c:v>9</c:v>
                </c:pt>
                <c:pt idx="6">
                  <c:v>10</c:v>
                </c:pt>
                <c:pt idx="7">
                  <c:v>10</c:v>
                </c:pt>
              </c:numCache>
            </c:numRef>
          </c:xVal>
          <c:yVal>
            <c:numRef>
              <c:f>'FATORIAL 2(3)'!$AC$9:$AC$43</c:f>
              <c:numCache>
                <c:formatCode>0.00</c:formatCode>
                <c:ptCount val="35"/>
                <c:pt idx="0">
                  <c:v>0.75588012500000001</c:v>
                </c:pt>
                <c:pt idx="1">
                  <c:v>-0.21962974999999929</c:v>
                </c:pt>
                <c:pt idx="2">
                  <c:v>0.2272961249999994</c:v>
                </c:pt>
                <c:pt idx="3">
                  <c:v>-1.6573982499999995</c:v>
                </c:pt>
                <c:pt idx="4">
                  <c:v>0.55287862499999973</c:v>
                </c:pt>
                <c:pt idx="5">
                  <c:v>1.7710752499999978</c:v>
                </c:pt>
                <c:pt idx="6">
                  <c:v>-1.5360548749999992</c:v>
                </c:pt>
                <c:pt idx="7">
                  <c:v>0.10595275000000104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3-C5C5-4F6D-BFE1-F42C62AC1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5850696"/>
        <c:axId val="535853648"/>
      </c:scatterChart>
      <c:scatterChart>
        <c:scatterStyle val="lineMarker"/>
        <c:varyColors val="0"/>
        <c:ser>
          <c:idx val="0"/>
          <c:order val="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'FATORIAL 2(3)'!$W$9:$W$43</c:f>
              <c:numCache>
                <c:formatCode>0.00</c:formatCode>
                <c:ptCount val="35"/>
                <c:pt idx="0">
                  <c:v>9</c:v>
                </c:pt>
                <c:pt idx="1">
                  <c:v>9</c:v>
                </c:pt>
                <c:pt idx="2">
                  <c:v>10</c:v>
                </c:pt>
                <c:pt idx="3">
                  <c:v>10</c:v>
                </c:pt>
                <c:pt idx="4">
                  <c:v>9</c:v>
                </c:pt>
                <c:pt idx="5">
                  <c:v>9</c:v>
                </c:pt>
                <c:pt idx="6">
                  <c:v>10</c:v>
                </c:pt>
                <c:pt idx="7">
                  <c:v>10</c:v>
                </c:pt>
              </c:numCache>
            </c:numRef>
          </c:xVal>
          <c:yVal>
            <c:numRef>
              <c:f>'FATORIAL 2(3)'!$AD$9:$AD$43</c:f>
              <c:numCache>
                <c:formatCode>0.0</c:formatCode>
                <c:ptCount val="35"/>
                <c:pt idx="0">
                  <c:v>0.65821924480536853</c:v>
                </c:pt>
                <c:pt idx="1">
                  <c:v>0.19125324691106466</c:v>
                </c:pt>
                <c:pt idx="2">
                  <c:v>0.19792911441438713</c:v>
                </c:pt>
                <c:pt idx="3">
                  <c:v>1.4432598349595962</c:v>
                </c:pt>
                <c:pt idx="4">
                  <c:v>0.48144585229904063</c:v>
                </c:pt>
                <c:pt idx="5">
                  <c:v>1.5422495908970721</c:v>
                </c:pt>
                <c:pt idx="6">
                  <c:v>1.3375942115187962</c:v>
                </c:pt>
                <c:pt idx="7">
                  <c:v>9.2263490973588824E-2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2-C5C5-4F6D-BFE1-F42C62AC1C4A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647624"/>
        <c:axId val="585646968"/>
      </c:scatterChart>
      <c:valAx>
        <c:axId val="535850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3648"/>
        <c:crosses val="autoZero"/>
        <c:crossBetween val="midCat"/>
      </c:valAx>
      <c:valAx>
        <c:axId val="535853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0696"/>
        <c:crosses val="autoZero"/>
        <c:crossBetween val="midCat"/>
      </c:valAx>
      <c:valAx>
        <c:axId val="585646968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crossAx val="585647624"/>
        <c:crosses val="max"/>
        <c:crossBetween val="midCat"/>
      </c:valAx>
      <c:valAx>
        <c:axId val="58564762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585646968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hart9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pt-BR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title>
      <c:tx>
        <c:rich>
          <a:bodyPr rot="0" spcFirstLastPara="1" vertOverflow="ellipsis" vert="horz" wrap="square" anchor="ctr" anchorCtr="1"/>
          <a:lstStyle/>
          <a:p>
            <a:pPr>
              <a:defRPr sz="1400" b="0" i="0" u="none" strike="noStrike" kern="1200" spc="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r>
              <a:rPr lang="pt-BR"/>
              <a:t>Resíduos vs B</a:t>
            </a:r>
          </a:p>
        </c:rich>
      </c:tx>
      <c:overlay val="0"/>
      <c:spPr>
        <a:noFill/>
        <a:ln>
          <a:noFill/>
        </a:ln>
        <a:effectLst/>
      </c:spPr>
    </c:title>
    <c:autoTitleDeleted val="0"/>
    <c:plotArea>
      <c:layout/>
      <c:scatterChart>
        <c:scatterStyle val="lineMarker"/>
        <c:varyColors val="0"/>
        <c:ser>
          <c:idx val="1"/>
          <c:order val="0"/>
          <c:spPr>
            <a:ln w="28575">
              <a:noFill/>
            </a:ln>
          </c:spPr>
          <c:xVal>
            <c:numRef>
              <c:f>'FATORIAL 2(3)'!$X$9:$X$43</c:f>
              <c:numCache>
                <c:formatCode>0.00</c:formatCode>
                <c:ptCount val="35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</c:numCache>
            </c:numRef>
          </c:xVal>
          <c:yVal>
            <c:numRef>
              <c:f>'FATORIAL 2(3)'!$AC$9:$AC$43</c:f>
              <c:numCache>
                <c:formatCode>0.00</c:formatCode>
                <c:ptCount val="35"/>
                <c:pt idx="0">
                  <c:v>0.75588012500000001</c:v>
                </c:pt>
                <c:pt idx="1">
                  <c:v>-0.21962974999999929</c:v>
                </c:pt>
                <c:pt idx="2">
                  <c:v>0.2272961249999994</c:v>
                </c:pt>
                <c:pt idx="3">
                  <c:v>-1.6573982499999995</c:v>
                </c:pt>
                <c:pt idx="4">
                  <c:v>0.55287862499999973</c:v>
                </c:pt>
                <c:pt idx="5">
                  <c:v>1.7710752499999978</c:v>
                </c:pt>
                <c:pt idx="6">
                  <c:v>-1.5360548749999992</c:v>
                </c:pt>
                <c:pt idx="7">
                  <c:v>0.10595275000000104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0-8000-41E1-8740-B89E0A6CC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35850696"/>
        <c:axId val="535853648"/>
      </c:scatterChart>
      <c:scatterChart>
        <c:scatterStyle val="lineMarker"/>
        <c:varyColors val="0"/>
        <c:ser>
          <c:idx val="0"/>
          <c:order val="1"/>
          <c:spPr>
            <a:ln w="28575" cap="rnd">
              <a:noFill/>
              <a:round/>
            </a:ln>
            <a:effectLst/>
          </c:spPr>
          <c:marker>
            <c:symbol val="circle"/>
            <c:size val="5"/>
            <c:spPr>
              <a:solidFill>
                <a:schemeClr val="accent1"/>
              </a:solidFill>
              <a:ln w="9525">
                <a:solidFill>
                  <a:schemeClr val="accent1"/>
                </a:solidFill>
              </a:ln>
              <a:effectLst/>
            </c:spPr>
          </c:marker>
          <c:xVal>
            <c:numRef>
              <c:f>'FATORIAL 2(3)'!$X$9:$X$43</c:f>
              <c:numCache>
                <c:formatCode>0.00</c:formatCode>
                <c:ptCount val="35"/>
                <c:pt idx="0">
                  <c:v>0.1</c:v>
                </c:pt>
                <c:pt idx="1">
                  <c:v>0.1</c:v>
                </c:pt>
                <c:pt idx="2">
                  <c:v>0.1</c:v>
                </c:pt>
                <c:pt idx="3">
                  <c:v>0.1</c:v>
                </c:pt>
                <c:pt idx="4">
                  <c:v>0.5</c:v>
                </c:pt>
                <c:pt idx="5">
                  <c:v>0.5</c:v>
                </c:pt>
                <c:pt idx="6">
                  <c:v>0.5</c:v>
                </c:pt>
                <c:pt idx="7">
                  <c:v>0.5</c:v>
                </c:pt>
              </c:numCache>
            </c:numRef>
          </c:xVal>
          <c:yVal>
            <c:numRef>
              <c:f>'FATORIAL 2(3)'!$AD$9:$AD$43</c:f>
              <c:numCache>
                <c:formatCode>0.0</c:formatCode>
                <c:ptCount val="35"/>
                <c:pt idx="0">
                  <c:v>0.65821924480536853</c:v>
                </c:pt>
                <c:pt idx="1">
                  <c:v>0.19125324691106466</c:v>
                </c:pt>
                <c:pt idx="2">
                  <c:v>0.19792911441438713</c:v>
                </c:pt>
                <c:pt idx="3">
                  <c:v>1.4432598349595962</c:v>
                </c:pt>
                <c:pt idx="4">
                  <c:v>0.48144585229904063</c:v>
                </c:pt>
                <c:pt idx="5">
                  <c:v>1.5422495908970721</c:v>
                </c:pt>
                <c:pt idx="6">
                  <c:v>1.3375942115187962</c:v>
                </c:pt>
                <c:pt idx="7">
                  <c:v>9.2263490973588824E-2</c:v>
                </c:pt>
              </c:numCache>
            </c:numRef>
          </c:yVal>
          <c:smooth val="0"/>
          <c:extLst>
            <c:ext xmlns:c16="http://schemas.microsoft.com/office/drawing/2014/chart" uri="{C3380CC4-5D6E-409C-BE32-E72D297353CC}">
              <c16:uniqueId val="{00000001-8000-41E1-8740-B89E0A6CC301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axId val="585647624"/>
        <c:axId val="585646968"/>
      </c:scatterChart>
      <c:valAx>
        <c:axId val="535850696"/>
        <c:scaling>
          <c:orientation val="minMax"/>
        </c:scaling>
        <c:delete val="0"/>
        <c:axPos val="b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3648"/>
        <c:crosses val="autoZero"/>
        <c:crossBetween val="midCat"/>
      </c:valAx>
      <c:valAx>
        <c:axId val="535853648"/>
        <c:scaling>
          <c:orientation val="minMax"/>
        </c:scaling>
        <c:delete val="0"/>
        <c:axPos val="l"/>
        <c:majorGridlines>
          <c:spPr>
            <a:ln w="9525" cap="flat" cmpd="sng" algn="ctr">
              <a:solidFill>
                <a:schemeClr val="tx1">
                  <a:lumMod val="15000"/>
                  <a:lumOff val="85000"/>
                </a:schemeClr>
              </a:solidFill>
              <a:round/>
            </a:ln>
            <a:effectLst/>
          </c:spPr>
        </c:majorGridlines>
        <c:numFmt formatCode="0.00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25000"/>
                <a:lumOff val="7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pt-BR"/>
          </a:p>
        </c:txPr>
        <c:crossAx val="535850696"/>
        <c:crosses val="autoZero"/>
        <c:crossBetween val="midCat"/>
      </c:valAx>
      <c:valAx>
        <c:axId val="585646968"/>
        <c:scaling>
          <c:orientation val="minMax"/>
        </c:scaling>
        <c:delete val="0"/>
        <c:axPos val="r"/>
        <c:numFmt formatCode="0.0" sourceLinked="1"/>
        <c:majorTickMark val="out"/>
        <c:minorTickMark val="none"/>
        <c:tickLblPos val="nextTo"/>
        <c:crossAx val="585647624"/>
        <c:crosses val="max"/>
        <c:crossBetween val="midCat"/>
      </c:valAx>
      <c:valAx>
        <c:axId val="585647624"/>
        <c:scaling>
          <c:orientation val="minMax"/>
        </c:scaling>
        <c:delete val="1"/>
        <c:axPos val="b"/>
        <c:numFmt formatCode="0.00" sourceLinked="1"/>
        <c:majorTickMark val="out"/>
        <c:minorTickMark val="none"/>
        <c:tickLblPos val="nextTo"/>
        <c:crossAx val="585646968"/>
        <c:crosses val="autoZero"/>
        <c:crossBetween val="midCat"/>
      </c:valAx>
    </c:plotArea>
    <c:plotVisOnly val="1"/>
    <c:dispBlanksAs val="gap"/>
    <c:showDLblsOverMax val="0"/>
  </c:chart>
  <c:txPr>
    <a:bodyPr/>
    <a:lstStyle/>
    <a:p>
      <a:pPr>
        <a:defRPr/>
      </a:pPr>
      <a:endParaRPr lang="pt-BR"/>
    </a:p>
  </c:txPr>
  <c:printSettings>
    <c:headerFooter/>
    <c:pageMargins b="0.78740157499999996" l="0.511811024" r="0.511811024" t="0.78740157499999996" header="0.31496062000000002" footer="0.31496062000000002"/>
    <c:pageSetup/>
  </c:printSettings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2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3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colors4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2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3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/style4.xml><?xml version="1.0" encoding="utf-8"?>
<cs:chartStyle xmlns:cs="http://schemas.microsoft.com/office/drawing/2012/chartStyle" xmlns:a="http://schemas.openxmlformats.org/drawingml/2006/main" id="240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19050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0"/>
    <cs:effectRef idx="0"/>
    <cs:fontRef idx="minor">
      <a:schemeClr val="dk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25000"/>
            <a:lumOff val="75000"/>
          </a:schemeClr>
        </a:solidFill>
        <a:round/>
      </a:ln>
    </cs:spPr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drawings/_rels/drawing1.xml.rels><?xml version="1.0" encoding="UTF-8" standalone="yes"?>
<Relationships xmlns="http://schemas.openxmlformats.org/package/2006/relationships"><Relationship Id="rId8" Type="http://schemas.openxmlformats.org/officeDocument/2006/relationships/chart" Target="../charts/chart8.xml"/><Relationship Id="rId3" Type="http://schemas.openxmlformats.org/officeDocument/2006/relationships/chart" Target="../charts/chart3.xml"/><Relationship Id="rId7" Type="http://schemas.openxmlformats.org/officeDocument/2006/relationships/chart" Target="../charts/chart7.xml"/><Relationship Id="rId2" Type="http://schemas.openxmlformats.org/officeDocument/2006/relationships/chart" Target="../charts/chart2.xml"/><Relationship Id="rId1" Type="http://schemas.openxmlformats.org/officeDocument/2006/relationships/chart" Target="../charts/chart1.xml"/><Relationship Id="rId6" Type="http://schemas.openxmlformats.org/officeDocument/2006/relationships/chart" Target="../charts/chart6.xml"/><Relationship Id="rId11" Type="http://schemas.openxmlformats.org/officeDocument/2006/relationships/chart" Target="../charts/chart11.xml"/><Relationship Id="rId5" Type="http://schemas.openxmlformats.org/officeDocument/2006/relationships/chart" Target="../charts/chart5.xml"/><Relationship Id="rId10" Type="http://schemas.openxmlformats.org/officeDocument/2006/relationships/chart" Target="../charts/chart10.xml"/><Relationship Id="rId4" Type="http://schemas.openxmlformats.org/officeDocument/2006/relationships/chart" Target="../charts/chart4.xml"/><Relationship Id="rId9" Type="http://schemas.openxmlformats.org/officeDocument/2006/relationships/chart" Target="../charts/chart9.xml"/></Relationships>
</file>

<file path=xl/drawings/_rels/vmlDrawing1.vml.rels><?xml version="1.0" encoding="UTF-8" standalone="yes"?>
<Relationships xmlns="http://schemas.openxmlformats.org/package/2006/relationships"><Relationship Id="rId1" Type="http://schemas.openxmlformats.org/officeDocument/2006/relationships/image" Target="../media/image1.emf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90</xdr:col>
      <xdr:colOff>476249</xdr:colOff>
      <xdr:row>33</xdr:row>
      <xdr:rowOff>108857</xdr:rowOff>
    </xdr:from>
    <xdr:to>
      <xdr:col>100</xdr:col>
      <xdr:colOff>353786</xdr:colOff>
      <xdr:row>53</xdr:row>
      <xdr:rowOff>81643</xdr:rowOff>
    </xdr:to>
    <xdr:graphicFrame macro="">
      <xdr:nvGraphicFramePr>
        <xdr:cNvPr id="2" name="Gráfico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twoCellAnchor>
  <mc:AlternateContent xmlns:mc="http://schemas.openxmlformats.org/markup-compatibility/2006">
    <mc:Choice xmlns:a14="http://schemas.microsoft.com/office/drawing/2010/main" Requires="a14">
      <xdr:twoCellAnchor editAs="oneCell">
        <xdr:from>
          <xdr:col>2</xdr:col>
          <xdr:colOff>0</xdr:colOff>
          <xdr:row>19</xdr:row>
          <xdr:rowOff>28575</xdr:rowOff>
        </xdr:from>
        <xdr:to>
          <xdr:col>7</xdr:col>
          <xdr:colOff>542925</xdr:colOff>
          <xdr:row>22</xdr:row>
          <xdr:rowOff>38100</xdr:rowOff>
        </xdr:to>
        <xdr:sp macro="" textlink="">
          <xdr:nvSpPr>
            <xdr:cNvPr id="9217" name="Object 1" hidden="1">
              <a:extLst>
                <a:ext uri="{63B3BB69-23CF-44E3-9099-C40C66FF867C}">
                  <a14:compatExt spid="_x0000_s9217"/>
                </a:ext>
                <a:ext uri="{FF2B5EF4-FFF2-40B4-BE49-F238E27FC236}">
                  <a16:creationId xmlns:a16="http://schemas.microsoft.com/office/drawing/2014/main" id="{00000000-0008-0000-0000-000001240000}"/>
                </a:ext>
              </a:extLst>
            </xdr:cNvPr>
            <xdr:cNvSpPr/>
          </xdr:nvSpPr>
          <xdr:spPr bwMode="auto">
            <a:xfrm>
              <a:off x="0" y="0"/>
              <a:ext cx="0" cy="0"/>
            </a:xfrm>
            <a:prstGeom prst="rect">
              <a:avLst/>
            </a:prstGeom>
            <a:solidFill>
              <a:srgbClr val="FFFFFF" mc:Ignorable="a14" a14:legacySpreadsheetColorIndex="65"/>
            </a:solidFill>
            <a:ln w="9525">
              <a:solidFill>
                <a:srgbClr val="000000" mc:Ignorable="a14" a14:legacySpreadsheetColorIndex="64"/>
              </a:solidFill>
              <a:miter lim="800000"/>
              <a:headEnd/>
              <a:tailEnd/>
            </a:ln>
          </xdr:spPr>
        </xdr:sp>
        <xdr:clientData/>
      </xdr:twoCellAnchor>
    </mc:Choice>
    <mc:Fallback/>
  </mc:AlternateContent>
  <xdr:twoCellAnchor>
    <xdr:from>
      <xdr:col>46</xdr:col>
      <xdr:colOff>92927</xdr:colOff>
      <xdr:row>0</xdr:row>
      <xdr:rowOff>1</xdr:rowOff>
    </xdr:from>
    <xdr:to>
      <xdr:col>50</xdr:col>
      <xdr:colOff>293420</xdr:colOff>
      <xdr:row>10</xdr:row>
      <xdr:rowOff>1</xdr:rowOff>
    </xdr:to>
    <xdr:graphicFrame macro="">
      <xdr:nvGraphicFramePr>
        <xdr:cNvPr id="6" name="Gráfico 5">
          <a:extLst>
            <a:ext uri="{FF2B5EF4-FFF2-40B4-BE49-F238E27FC236}">
              <a16:creationId xmlns:a16="http://schemas.microsoft.com/office/drawing/2014/main" id="{00000000-0008-0000-0000-000006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2"/>
        </a:graphicData>
      </a:graphic>
    </xdr:graphicFrame>
    <xdr:clientData/>
  </xdr:twoCellAnchor>
  <xdr:twoCellAnchor>
    <xdr:from>
      <xdr:col>12</xdr:col>
      <xdr:colOff>383323</xdr:colOff>
      <xdr:row>0</xdr:row>
      <xdr:rowOff>185854</xdr:rowOff>
    </xdr:from>
    <xdr:to>
      <xdr:col>15</xdr:col>
      <xdr:colOff>34848</xdr:colOff>
      <xdr:row>4</xdr:row>
      <xdr:rowOff>255549</xdr:rowOff>
    </xdr:to>
    <xdr:graphicFrame macro="">
      <xdr:nvGraphicFramePr>
        <xdr:cNvPr id="12" name="Gráfico 11">
          <a:extLst>
            <a:ext uri="{FF2B5EF4-FFF2-40B4-BE49-F238E27FC236}">
              <a16:creationId xmlns:a16="http://schemas.microsoft.com/office/drawing/2014/main" id="{00000000-0008-0000-0000-00000C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3"/>
        </a:graphicData>
      </a:graphic>
    </xdr:graphicFrame>
    <xdr:clientData/>
  </xdr:twoCellAnchor>
  <xdr:twoCellAnchor>
    <xdr:from>
      <xdr:col>8</xdr:col>
      <xdr:colOff>720182</xdr:colOff>
      <xdr:row>0</xdr:row>
      <xdr:rowOff>174238</xdr:rowOff>
    </xdr:from>
    <xdr:to>
      <xdr:col>12</xdr:col>
      <xdr:colOff>243933</xdr:colOff>
      <xdr:row>4</xdr:row>
      <xdr:rowOff>267165</xdr:rowOff>
    </xdr:to>
    <xdr:graphicFrame macro="">
      <xdr:nvGraphicFramePr>
        <xdr:cNvPr id="13" name="Gráfico 12">
          <a:extLst>
            <a:ext uri="{FF2B5EF4-FFF2-40B4-BE49-F238E27FC236}">
              <a16:creationId xmlns:a16="http://schemas.microsoft.com/office/drawing/2014/main" id="{00000000-0008-0000-0000-00000D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4"/>
        </a:graphicData>
      </a:graphic>
    </xdr:graphicFrame>
    <xdr:clientData/>
  </xdr:twoCellAnchor>
  <xdr:twoCellAnchor>
    <xdr:from>
      <xdr:col>30</xdr:col>
      <xdr:colOff>56088</xdr:colOff>
      <xdr:row>7</xdr:row>
      <xdr:rowOff>19316</xdr:rowOff>
    </xdr:from>
    <xdr:to>
      <xdr:col>34</xdr:col>
      <xdr:colOff>381000</xdr:colOff>
      <xdr:row>17</xdr:row>
      <xdr:rowOff>122464</xdr:rowOff>
    </xdr:to>
    <xdr:graphicFrame macro="">
      <xdr:nvGraphicFramePr>
        <xdr:cNvPr id="4" name="Gráfico 3">
          <a:extLst>
            <a:ext uri="{FF2B5EF4-FFF2-40B4-BE49-F238E27FC236}">
              <a16:creationId xmlns:a16="http://schemas.microsoft.com/office/drawing/2014/main" id="{00000000-0008-0000-0000-000004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5"/>
        </a:graphicData>
      </a:graphic>
    </xdr:graphicFrame>
    <xdr:clientData/>
  </xdr:twoCellAnchor>
  <xdr:twoCellAnchor>
    <xdr:from>
      <xdr:col>30</xdr:col>
      <xdr:colOff>81643</xdr:colOff>
      <xdr:row>0</xdr:row>
      <xdr:rowOff>45800</xdr:rowOff>
    </xdr:from>
    <xdr:to>
      <xdr:col>34</xdr:col>
      <xdr:colOff>367393</xdr:colOff>
      <xdr:row>6</xdr:row>
      <xdr:rowOff>299357</xdr:rowOff>
    </xdr:to>
    <xdr:graphicFrame macro="">
      <xdr:nvGraphicFramePr>
        <xdr:cNvPr id="14" name="Gráfico 13">
          <a:extLst>
            <a:ext uri="{FF2B5EF4-FFF2-40B4-BE49-F238E27FC236}">
              <a16:creationId xmlns:a16="http://schemas.microsoft.com/office/drawing/2014/main" id="{00000000-0008-0000-0000-00000E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6"/>
        </a:graphicData>
      </a:graphic>
    </xdr:graphicFrame>
    <xdr:clientData/>
  </xdr:twoCellAnchor>
  <xdr:twoCellAnchor>
    <xdr:from>
      <xdr:col>30</xdr:col>
      <xdr:colOff>62792</xdr:colOff>
      <xdr:row>18</xdr:row>
      <xdr:rowOff>13606</xdr:rowOff>
    </xdr:from>
    <xdr:to>
      <xdr:col>34</xdr:col>
      <xdr:colOff>408214</xdr:colOff>
      <xdr:row>29</xdr:row>
      <xdr:rowOff>13608</xdr:rowOff>
    </xdr:to>
    <xdr:graphicFrame macro="">
      <xdr:nvGraphicFramePr>
        <xdr:cNvPr id="15" name="Gráfico 14">
          <a:extLst>
            <a:ext uri="{FF2B5EF4-FFF2-40B4-BE49-F238E27FC236}">
              <a16:creationId xmlns:a16="http://schemas.microsoft.com/office/drawing/2014/main" id="{00000000-0008-0000-0000-00000F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7"/>
        </a:graphicData>
      </a:graphic>
    </xdr:graphicFrame>
    <xdr:clientData/>
  </xdr:twoCellAnchor>
  <xdr:twoCellAnchor>
    <xdr:from>
      <xdr:col>34</xdr:col>
      <xdr:colOff>544285</xdr:colOff>
      <xdr:row>0</xdr:row>
      <xdr:rowOff>20576</xdr:rowOff>
    </xdr:from>
    <xdr:to>
      <xdr:col>40</xdr:col>
      <xdr:colOff>258535</xdr:colOff>
      <xdr:row>6</xdr:row>
      <xdr:rowOff>272143</xdr:rowOff>
    </xdr:to>
    <xdr:graphicFrame macro="">
      <xdr:nvGraphicFramePr>
        <xdr:cNvPr id="16" name="Gráfico 15">
          <a:extLst>
            <a:ext uri="{FF2B5EF4-FFF2-40B4-BE49-F238E27FC236}">
              <a16:creationId xmlns:a16="http://schemas.microsoft.com/office/drawing/2014/main" id="{00000000-0008-0000-0000-000010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8"/>
        </a:graphicData>
      </a:graphic>
    </xdr:graphicFrame>
    <xdr:clientData/>
  </xdr:twoCellAnchor>
  <xdr:twoCellAnchor>
    <xdr:from>
      <xdr:col>34</xdr:col>
      <xdr:colOff>503464</xdr:colOff>
      <xdr:row>7</xdr:row>
      <xdr:rowOff>13607</xdr:rowOff>
    </xdr:from>
    <xdr:to>
      <xdr:col>40</xdr:col>
      <xdr:colOff>272143</xdr:colOff>
      <xdr:row>17</xdr:row>
      <xdr:rowOff>108857</xdr:rowOff>
    </xdr:to>
    <xdr:graphicFrame macro="">
      <xdr:nvGraphicFramePr>
        <xdr:cNvPr id="17" name="Gráfico 16">
          <a:extLst>
            <a:ext uri="{FF2B5EF4-FFF2-40B4-BE49-F238E27FC236}">
              <a16:creationId xmlns:a16="http://schemas.microsoft.com/office/drawing/2014/main" id="{00000000-0008-0000-0000-000011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9"/>
        </a:graphicData>
      </a:graphic>
    </xdr:graphicFrame>
    <xdr:clientData/>
  </xdr:twoCellAnchor>
  <xdr:twoCellAnchor>
    <xdr:from>
      <xdr:col>34</xdr:col>
      <xdr:colOff>517071</xdr:colOff>
      <xdr:row>18</xdr:row>
      <xdr:rowOff>0</xdr:rowOff>
    </xdr:from>
    <xdr:to>
      <xdr:col>40</xdr:col>
      <xdr:colOff>285750</xdr:colOff>
      <xdr:row>29</xdr:row>
      <xdr:rowOff>0</xdr:rowOff>
    </xdr:to>
    <xdr:graphicFrame macro="">
      <xdr:nvGraphicFramePr>
        <xdr:cNvPr id="18" name="Gráfico 17">
          <a:extLst>
            <a:ext uri="{FF2B5EF4-FFF2-40B4-BE49-F238E27FC236}">
              <a16:creationId xmlns:a16="http://schemas.microsoft.com/office/drawing/2014/main" id="{00000000-0008-0000-0000-000012000000}"/>
            </a:ext>
          </a:extLst>
        </xdr:cNvPr>
        <xdr:cNvGraphicFramePr>
          <a:graphicFrameLocks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0"/>
        </a:graphicData>
      </a:graphic>
    </xdr:graphicFrame>
    <xdr:clientData/>
  </xdr:twoCellAnchor>
  <xdr:twoCellAnchor>
    <xdr:from>
      <xdr:col>30</xdr:col>
      <xdr:colOff>190500</xdr:colOff>
      <xdr:row>29</xdr:row>
      <xdr:rowOff>176213</xdr:rowOff>
    </xdr:from>
    <xdr:to>
      <xdr:col>37</xdr:col>
      <xdr:colOff>261937</xdr:colOff>
      <xdr:row>44</xdr:row>
      <xdr:rowOff>61913</xdr:rowOff>
    </xdr:to>
    <xdr:graphicFrame macro="">
      <xdr:nvGraphicFramePr>
        <xdr:cNvPr id="5" name="Gráfico 4">
          <a:extLst>
            <a:ext uri="{FF2B5EF4-FFF2-40B4-BE49-F238E27FC236}">
              <a16:creationId xmlns:a16="http://schemas.microsoft.com/office/drawing/2014/main" id="{00000000-0008-0000-0000-000005000000}"/>
            </a:ext>
          </a:extLst>
        </xdr:cNvPr>
        <xdr:cNvGraphicFramePr/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1"/>
        </a:graphicData>
      </a:graphic>
    </xdr:graphicFrame>
    <xdr:clientData/>
  </xdr:twoCellAnchor>
</xdr:wsDr>
</file>

<file path=xl/theme/theme1.xml><?xml version="1.0" encoding="utf-8"?>
<a:theme xmlns:a="http://schemas.openxmlformats.org/drawingml/2006/main" name="Tema do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vmlDrawing" Target="../drawings/vmlDrawing1.vml"/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Relationship Id="rId6" Type="http://schemas.openxmlformats.org/officeDocument/2006/relationships/comments" Target="../comments1.xml"/><Relationship Id="rId5" Type="http://schemas.openxmlformats.org/officeDocument/2006/relationships/image" Target="../media/image1.emf"/><Relationship Id="rId4" Type="http://schemas.openxmlformats.org/officeDocument/2006/relationships/oleObject" Target="../embeddings/oleObject1.bin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B1:CS531"/>
  <sheetViews>
    <sheetView tabSelected="1" topLeftCell="W3" zoomScale="70" zoomScaleNormal="70" workbookViewId="0">
      <selection activeCell="AO18" sqref="AO18"/>
    </sheetView>
  </sheetViews>
  <sheetFormatPr defaultRowHeight="15" x14ac:dyDescent="0.25"/>
  <cols>
    <col min="1" max="1" width="2.5703125" customWidth="1"/>
    <col min="2" max="2" width="9.28515625" customWidth="1"/>
    <col min="8" max="8" width="12" customWidth="1"/>
    <col min="9" max="9" width="13.28515625" customWidth="1"/>
    <col min="13" max="13" width="12.28515625" customWidth="1"/>
    <col min="14" max="14" width="13.140625" customWidth="1"/>
    <col min="15" max="15" width="12.5703125" customWidth="1"/>
    <col min="17" max="17" width="6" customWidth="1"/>
    <col min="18" max="18" width="11.7109375" customWidth="1"/>
    <col min="19" max="22" width="14.28515625" customWidth="1"/>
    <col min="23" max="23" width="13.140625" customWidth="1"/>
    <col min="24" max="24" width="13.5703125" customWidth="1"/>
    <col min="25" max="25" width="11.85546875" customWidth="1"/>
    <col min="26" max="26" width="14.28515625" customWidth="1"/>
    <col min="27" max="30" width="14.28515625" style="21" customWidth="1"/>
    <col min="31" max="34" width="10.7109375" style="21" customWidth="1"/>
    <col min="35" max="35" width="8.7109375" style="21" customWidth="1"/>
    <col min="36" max="36" width="7.42578125" style="21" customWidth="1"/>
    <col min="37" max="37" width="8.42578125" style="21" customWidth="1"/>
    <col min="38" max="38" width="10.7109375" style="21" customWidth="1"/>
    <col min="39" max="39" width="10.7109375" style="111" customWidth="1"/>
    <col min="40" max="41" width="8.42578125" style="111" customWidth="1"/>
    <col min="42" max="61" width="14.28515625" style="111" customWidth="1"/>
    <col min="62" max="62" width="17" style="111" customWidth="1"/>
    <col min="63" max="74" width="14.28515625" style="111" customWidth="1"/>
    <col min="75" max="76" width="14.28515625" style="175" customWidth="1"/>
    <col min="77" max="77" width="9.140625" customWidth="1"/>
    <col min="78" max="79" width="16" bestFit="1" customWidth="1"/>
    <col min="80" max="80" width="10" bestFit="1" customWidth="1"/>
    <col min="81" max="81" width="13.85546875" bestFit="1" customWidth="1"/>
    <col min="82" max="82" width="10.28515625" bestFit="1" customWidth="1"/>
    <col min="83" max="83" width="14.85546875" customWidth="1"/>
    <col min="84" max="84" width="10.85546875" bestFit="1" customWidth="1"/>
    <col min="85" max="85" width="10" bestFit="1" customWidth="1"/>
    <col min="86" max="86" width="9.7109375" bestFit="1" customWidth="1"/>
    <col min="87" max="87" width="9.42578125" style="64" bestFit="1" customWidth="1"/>
  </cols>
  <sheetData>
    <row r="1" spans="2:97" ht="17.25" customHeight="1" thickBot="1" x14ac:dyDescent="0.3">
      <c r="B1" s="246" t="s">
        <v>44</v>
      </c>
      <c r="C1" s="246"/>
      <c r="D1" s="246"/>
      <c r="E1" s="246"/>
      <c r="F1" s="246"/>
      <c r="G1" s="246"/>
      <c r="H1" s="246"/>
      <c r="AC1"/>
      <c r="AD1"/>
      <c r="AE1"/>
      <c r="AF1"/>
      <c r="AG1"/>
      <c r="AH1"/>
      <c r="AI1"/>
      <c r="AP1" s="244" t="s">
        <v>61</v>
      </c>
      <c r="AQ1" s="244"/>
      <c r="AR1" s="244"/>
      <c r="AS1" s="244"/>
      <c r="AT1" s="244"/>
    </row>
    <row r="2" spans="2:97" ht="29.25" customHeight="1" thickBot="1" x14ac:dyDescent="0.4">
      <c r="B2" s="246"/>
      <c r="C2" s="246"/>
      <c r="D2" s="246"/>
      <c r="E2" s="246"/>
      <c r="F2" s="246"/>
      <c r="G2" s="246"/>
      <c r="H2" s="246"/>
      <c r="R2" s="187" t="s">
        <v>74</v>
      </c>
      <c r="Y2" s="261" t="s">
        <v>59</v>
      </c>
      <c r="Z2" s="262"/>
      <c r="AE2" s="221"/>
      <c r="AF2" s="206" t="s">
        <v>0</v>
      </c>
      <c r="AG2" s="206" t="s">
        <v>1</v>
      </c>
      <c r="AH2" s="206" t="s">
        <v>2</v>
      </c>
      <c r="AI2" s="206" t="s">
        <v>11</v>
      </c>
      <c r="AJ2" s="206" t="s">
        <v>12</v>
      </c>
      <c r="AK2" s="206" t="s">
        <v>13</v>
      </c>
      <c r="AL2" s="206" t="s">
        <v>62</v>
      </c>
      <c r="AM2" s="194" t="s">
        <v>58</v>
      </c>
      <c r="AN2" s="37"/>
      <c r="AO2" s="37"/>
      <c r="AP2" s="244"/>
      <c r="AQ2" s="244"/>
      <c r="AR2" s="244"/>
      <c r="AS2" s="244"/>
      <c r="AT2" s="244"/>
      <c r="BS2" s="111">
        <f t="array" ref="BS2:CB6">LINEST(BT12:BT19,BK12:BQ19,,1)</f>
        <v>0</v>
      </c>
      <c r="BT2" s="111">
        <v>0</v>
      </c>
      <c r="BU2" s="111">
        <v>0.5266727499999998</v>
      </c>
      <c r="BV2" s="111">
        <v>0.56367556250000017</v>
      </c>
      <c r="BW2" s="175">
        <v>0.52438637500000007</v>
      </c>
      <c r="BX2" s="175">
        <v>0.78713849999999985</v>
      </c>
      <c r="BY2">
        <v>-0.18837831249999976</v>
      </c>
      <c r="BZ2">
        <v>2.4755523749999999</v>
      </c>
      <c r="CA2" t="e">
        <v>#N/A</v>
      </c>
      <c r="CB2" t="e">
        <v>#N/A</v>
      </c>
    </row>
    <row r="3" spans="2:97" ht="29.25" customHeight="1" thickBot="1" x14ac:dyDescent="0.5">
      <c r="B3" s="87" t="s">
        <v>60</v>
      </c>
      <c r="R3" s="196" t="s">
        <v>45</v>
      </c>
      <c r="S3" s="219">
        <v>1</v>
      </c>
      <c r="T3" s="197" t="s">
        <v>47</v>
      </c>
      <c r="U3" s="194">
        <v>1</v>
      </c>
      <c r="Y3" s="150" t="s">
        <v>23</v>
      </c>
      <c r="Z3" s="151">
        <f>MIN(Z9:Z43)</f>
        <v>0.70677750000000017</v>
      </c>
      <c r="AE3" s="222" t="s">
        <v>75</v>
      </c>
      <c r="AF3" s="37">
        <f t="shared" ref="AF3:AM3" si="0">IFERROR(MATCH(AF$2,$BZ$12:$CI$12,0),0)</f>
        <v>1</v>
      </c>
      <c r="AG3" s="37">
        <f t="shared" si="0"/>
        <v>2</v>
      </c>
      <c r="AH3" s="37">
        <f t="shared" si="0"/>
        <v>3</v>
      </c>
      <c r="AI3" s="37">
        <f t="shared" si="0"/>
        <v>4</v>
      </c>
      <c r="AJ3" s="37">
        <f t="shared" si="0"/>
        <v>0</v>
      </c>
      <c r="AK3" s="37">
        <f t="shared" si="0"/>
        <v>5</v>
      </c>
      <c r="AL3" s="37">
        <f t="shared" si="0"/>
        <v>0</v>
      </c>
      <c r="AM3" s="38">
        <f t="shared" si="0"/>
        <v>6</v>
      </c>
      <c r="AN3" s="37"/>
      <c r="AO3" s="37"/>
      <c r="AP3" s="118"/>
      <c r="BS3" s="111">
        <v>0</v>
      </c>
      <c r="BT3" s="111">
        <v>0</v>
      </c>
      <c r="BU3" s="111">
        <v>0</v>
      </c>
      <c r="BV3" s="111">
        <v>0</v>
      </c>
      <c r="BW3" s="175">
        <v>0</v>
      </c>
      <c r="BX3" s="175">
        <v>0</v>
      </c>
      <c r="BY3">
        <v>0</v>
      </c>
      <c r="BZ3">
        <v>0</v>
      </c>
      <c r="CA3" t="e">
        <v>#N/A</v>
      </c>
      <c r="CB3" t="e">
        <v>#N/A</v>
      </c>
    </row>
    <row r="4" spans="2:97" ht="29.25" customHeight="1" thickBot="1" x14ac:dyDescent="0.5">
      <c r="C4" s="259" t="s">
        <v>7</v>
      </c>
      <c r="D4" s="260"/>
      <c r="E4" s="259" t="s">
        <v>9</v>
      </c>
      <c r="F4" s="260"/>
      <c r="G4" s="259" t="s">
        <v>8</v>
      </c>
      <c r="H4" s="260"/>
      <c r="R4" s="198" t="s">
        <v>46</v>
      </c>
      <c r="S4" s="220">
        <f>COUNT(Z9:Z137)</f>
        <v>8</v>
      </c>
      <c r="T4" s="199" t="s">
        <v>49</v>
      </c>
      <c r="U4" s="195">
        <f>COUNT(BK11:BR11)-1</f>
        <v>5</v>
      </c>
      <c r="Y4" s="150" t="s">
        <v>24</v>
      </c>
      <c r="Z4" s="151">
        <f>MAX(I27:I61)</f>
        <v>0</v>
      </c>
      <c r="AE4" s="222" t="s">
        <v>76</v>
      </c>
      <c r="AF4" s="37" t="str">
        <f t="shared" ref="AF4:AM4" si="1">IFERROR(INDEX($BZ$12:$CI$12,1,AF3),".")</f>
        <v>A</v>
      </c>
      <c r="AG4" s="37" t="str">
        <f t="shared" si="1"/>
        <v>B</v>
      </c>
      <c r="AH4" s="37" t="str">
        <f t="shared" si="1"/>
        <v>C</v>
      </c>
      <c r="AI4" s="37" t="str">
        <f t="shared" si="1"/>
        <v xml:space="preserve"> A*B</v>
      </c>
      <c r="AJ4" s="37" t="str">
        <f t="shared" si="1"/>
        <v>.</v>
      </c>
      <c r="AK4" s="37" t="str">
        <f t="shared" si="1"/>
        <v>B*C</v>
      </c>
      <c r="AL4" s="37" t="str">
        <f t="shared" si="1"/>
        <v>.</v>
      </c>
      <c r="AM4" s="38" t="str">
        <f t="shared" si="1"/>
        <v>CONSTANTE</v>
      </c>
      <c r="AN4" s="37"/>
      <c r="AO4" s="37"/>
      <c r="AP4" s="118"/>
      <c r="BS4" s="111">
        <v>1</v>
      </c>
      <c r="BT4" s="111">
        <v>0</v>
      </c>
      <c r="BU4" s="111" t="e">
        <v>#N/A</v>
      </c>
      <c r="BV4" s="111" t="e">
        <v>#N/A</v>
      </c>
      <c r="BW4" s="175" t="e">
        <v>#N/A</v>
      </c>
      <c r="BX4" s="175" t="e">
        <v>#N/A</v>
      </c>
      <c r="BY4" t="e">
        <v>#N/A</v>
      </c>
      <c r="BZ4" t="e">
        <v>#N/A</v>
      </c>
      <c r="CA4" t="e">
        <v>#N/A</v>
      </c>
      <c r="CB4" t="e">
        <v>#N/A</v>
      </c>
    </row>
    <row r="5" spans="2:97" ht="26.25" customHeight="1" thickBot="1" x14ac:dyDescent="0.5">
      <c r="C5" s="240" t="s">
        <v>43</v>
      </c>
      <c r="D5" s="241"/>
      <c r="E5" s="242" t="s">
        <v>81</v>
      </c>
      <c r="F5" s="241"/>
      <c r="G5" s="243" t="s">
        <v>82</v>
      </c>
      <c r="H5" s="243"/>
      <c r="Y5" s="152" t="s">
        <v>36</v>
      </c>
      <c r="Z5" s="153">
        <f>AVERAGE(Z9:Z43)</f>
        <v>2.4755523749999999</v>
      </c>
      <c r="AE5" s="223" t="s">
        <v>77</v>
      </c>
      <c r="AF5" s="207">
        <f t="shared" ref="AF5:AM5" si="2">IFERROR(INDEX($BZ$13:$CI$13,1,AF3),0)</f>
        <v>0.5266727499999998</v>
      </c>
      <c r="AG5" s="207">
        <f t="shared" si="2"/>
        <v>0.56367556250000017</v>
      </c>
      <c r="AH5" s="207">
        <f t="shared" si="2"/>
        <v>0.52438637500000007</v>
      </c>
      <c r="AI5" s="207">
        <f t="shared" si="2"/>
        <v>0.78713849999999985</v>
      </c>
      <c r="AJ5" s="207">
        <f t="shared" si="2"/>
        <v>0</v>
      </c>
      <c r="AK5" s="207">
        <f t="shared" si="2"/>
        <v>-0.18837831249999976</v>
      </c>
      <c r="AL5" s="207">
        <f t="shared" si="2"/>
        <v>0</v>
      </c>
      <c r="AM5" s="208">
        <f t="shared" si="2"/>
        <v>2.4755523749999999</v>
      </c>
      <c r="AN5" s="209"/>
      <c r="AO5" s="209"/>
      <c r="AP5" s="118"/>
      <c r="BS5" s="111" t="e">
        <v>#NUM!</v>
      </c>
      <c r="BT5" s="111">
        <v>0</v>
      </c>
      <c r="BU5" s="111" t="e">
        <v>#N/A</v>
      </c>
      <c r="BV5" s="111" t="e">
        <v>#N/A</v>
      </c>
      <c r="BW5" s="175" t="e">
        <v>#N/A</v>
      </c>
      <c r="BX5" s="175" t="e">
        <v>#N/A</v>
      </c>
      <c r="BY5" t="e">
        <v>#N/A</v>
      </c>
      <c r="BZ5" t="e">
        <v>#N/A</v>
      </c>
      <c r="CA5" t="e">
        <v>#N/A</v>
      </c>
      <c r="CB5" t="e">
        <v>#N/A</v>
      </c>
    </row>
    <row r="6" spans="2:97" ht="27" customHeight="1" thickBot="1" x14ac:dyDescent="0.4">
      <c r="B6" s="138" t="s">
        <v>34</v>
      </c>
      <c r="C6" s="89"/>
      <c r="D6" s="202">
        <v>9</v>
      </c>
      <c r="E6" s="54"/>
      <c r="F6" s="203">
        <v>0.1</v>
      </c>
      <c r="G6" s="54"/>
      <c r="H6" s="200">
        <v>500</v>
      </c>
      <c r="J6" s="245" t="s">
        <v>68</v>
      </c>
      <c r="K6" s="245"/>
      <c r="L6" s="245"/>
      <c r="M6" s="245"/>
      <c r="N6" s="245"/>
      <c r="O6" s="245"/>
      <c r="T6" s="187" t="s">
        <v>69</v>
      </c>
      <c r="AP6" s="229" t="s">
        <v>67</v>
      </c>
      <c r="AQ6" s="230">
        <v>0.1</v>
      </c>
      <c r="BS6" s="111">
        <v>12.452908474214251</v>
      </c>
      <c r="BT6" s="111">
        <v>0</v>
      </c>
      <c r="BU6" s="111" t="e">
        <v>#N/A</v>
      </c>
      <c r="BV6" s="111" t="e">
        <v>#N/A</v>
      </c>
      <c r="BW6" s="175" t="e">
        <v>#N/A</v>
      </c>
      <c r="BX6" s="175" t="e">
        <v>#N/A</v>
      </c>
      <c r="BY6" t="e">
        <v>#N/A</v>
      </c>
      <c r="BZ6" t="e">
        <v>#N/A</v>
      </c>
      <c r="CA6" t="e">
        <v>#N/A</v>
      </c>
      <c r="CB6" t="e">
        <v>#N/A</v>
      </c>
    </row>
    <row r="7" spans="2:97" ht="27.75" customHeight="1" thickBot="1" x14ac:dyDescent="0.35">
      <c r="B7" s="139" t="s">
        <v>35</v>
      </c>
      <c r="C7" s="17"/>
      <c r="D7" s="204">
        <v>10</v>
      </c>
      <c r="E7" s="205"/>
      <c r="F7" s="204">
        <v>0.5</v>
      </c>
      <c r="G7" s="205"/>
      <c r="H7" s="201">
        <v>1500</v>
      </c>
      <c r="J7" s="256" t="s">
        <v>14</v>
      </c>
      <c r="K7" s="257"/>
      <c r="L7" s="258"/>
      <c r="M7" s="256" t="s">
        <v>40</v>
      </c>
      <c r="N7" s="257"/>
      <c r="O7" s="258"/>
      <c r="T7" s="263" t="s">
        <v>42</v>
      </c>
      <c r="U7" s="264"/>
      <c r="V7" s="265"/>
      <c r="W7" s="266" t="s">
        <v>41</v>
      </c>
      <c r="X7" s="266"/>
      <c r="Y7" s="267"/>
      <c r="Z7" s="240" t="s">
        <v>10</v>
      </c>
      <c r="AA7" s="214" t="s">
        <v>70</v>
      </c>
      <c r="AB7" s="218"/>
      <c r="AC7" s="210" t="s">
        <v>71</v>
      </c>
      <c r="AD7" s="41">
        <f>_xlfn.STDEV.S(INDEX(AC9:AC32,AC1):INDEX(AC9:AC32,S4))</f>
        <v>1.1483713534135715</v>
      </c>
      <c r="AE7" s="80"/>
      <c r="AF7" s="80"/>
      <c r="AG7" s="80"/>
      <c r="AH7" s="80"/>
      <c r="AI7" s="112"/>
      <c r="AJ7" s="112"/>
      <c r="AK7" s="112"/>
      <c r="AL7" s="112"/>
      <c r="AM7" s="112"/>
      <c r="AN7" s="112"/>
      <c r="AO7" s="112"/>
      <c r="AP7" s="130" t="s">
        <v>53</v>
      </c>
      <c r="AQ7" s="154">
        <f>BZ15</f>
        <v>0.97979925290455594</v>
      </c>
      <c r="AR7" s="125"/>
      <c r="AS7" s="126" t="s">
        <v>52</v>
      </c>
      <c r="AT7" s="127">
        <f>BZ20</f>
        <v>4.3026527297494637</v>
      </c>
      <c r="BZ7" t="s">
        <v>45</v>
      </c>
      <c r="CC7" t="s">
        <v>47</v>
      </c>
      <c r="CS7" t="s">
        <v>39</v>
      </c>
    </row>
    <row r="8" spans="2:97" ht="15.75" thickBot="1" x14ac:dyDescent="0.3">
      <c r="B8" s="137" t="s">
        <v>6</v>
      </c>
      <c r="C8" s="16"/>
      <c r="D8" s="3">
        <f>MIN(C12:C16)</f>
        <v>-1</v>
      </c>
      <c r="E8" s="2"/>
      <c r="F8" s="3">
        <v>-1</v>
      </c>
      <c r="G8" s="2"/>
      <c r="H8" s="3">
        <v>-1</v>
      </c>
      <c r="J8" s="58" t="s">
        <v>0</v>
      </c>
      <c r="K8" s="58" t="s">
        <v>1</v>
      </c>
      <c r="L8" s="58" t="s">
        <v>2</v>
      </c>
      <c r="M8" s="59" t="str">
        <f>C5</f>
        <v>pH</v>
      </c>
      <c r="N8" s="59" t="str">
        <f>E5</f>
        <v>nitrito</v>
      </c>
      <c r="O8" s="60" t="str">
        <f>G5</f>
        <v>sulfa</v>
      </c>
      <c r="S8" s="23"/>
      <c r="T8" s="58" t="s">
        <v>0</v>
      </c>
      <c r="U8" s="58" t="s">
        <v>1</v>
      </c>
      <c r="V8" s="58" t="s">
        <v>2</v>
      </c>
      <c r="W8" s="59" t="str">
        <f>C5</f>
        <v>pH</v>
      </c>
      <c r="X8" s="59" t="str">
        <f>E5</f>
        <v>nitrito</v>
      </c>
      <c r="Y8" s="60" t="str">
        <f>G5</f>
        <v>sulfa</v>
      </c>
      <c r="Z8" s="268"/>
      <c r="AA8" s="215"/>
      <c r="AB8" s="30" t="s">
        <v>72</v>
      </c>
      <c r="AC8" s="216" t="s">
        <v>64</v>
      </c>
      <c r="AD8" s="217" t="s">
        <v>73</v>
      </c>
      <c r="AE8" s="18"/>
      <c r="AF8" s="18"/>
      <c r="AG8" s="18"/>
      <c r="AH8" s="18"/>
      <c r="AI8" s="112"/>
      <c r="AJ8" s="112"/>
      <c r="AK8" s="112"/>
      <c r="AL8" s="112"/>
      <c r="AM8" s="112"/>
      <c r="AN8" s="112"/>
      <c r="AO8" s="112"/>
      <c r="AP8" s="131" t="s">
        <v>54</v>
      </c>
      <c r="AQ8" s="178">
        <f>1-(AT8-1)/(AT8-(AT10))*(1-AQ7)</f>
        <v>0.92929738516594584</v>
      </c>
      <c r="AS8" s="121" t="s">
        <v>19</v>
      </c>
      <c r="AT8" s="3">
        <f>S4-S3+1</f>
        <v>8</v>
      </c>
      <c r="BZ8" t="s">
        <v>46</v>
      </c>
      <c r="CC8" t="s">
        <v>49</v>
      </c>
    </row>
    <row r="9" spans="2:97" ht="15.75" thickBot="1" x14ac:dyDescent="0.3">
      <c r="B9" s="136" t="s">
        <v>5</v>
      </c>
      <c r="C9" s="16"/>
      <c r="D9" s="3">
        <f>MAX(C12:C16)</f>
        <v>1</v>
      </c>
      <c r="E9" s="2"/>
      <c r="F9" s="3">
        <v>1</v>
      </c>
      <c r="G9" s="2"/>
      <c r="H9" s="3">
        <v>1</v>
      </c>
      <c r="I9">
        <v>1</v>
      </c>
      <c r="J9" s="13">
        <v>-1</v>
      </c>
      <c r="K9" s="13">
        <v>-1</v>
      </c>
      <c r="L9" s="13">
        <v>-1</v>
      </c>
      <c r="M9" s="103">
        <f t="shared" ref="M9:M19" si="3">(D$7-D$6)/(D$9-D$8)*J9+AVERAGE(D$6:D$7)</f>
        <v>9</v>
      </c>
      <c r="N9" s="103">
        <f t="shared" ref="N9:N19" si="4">(F$7-F$6)/(F$9-F$8)*K9+AVERAGE(F$6:F$7)</f>
        <v>9.9999999999999978E-2</v>
      </c>
      <c r="O9" s="157">
        <f t="shared" ref="O9:O19" si="5">(H$7-H$6)/(H$9-H$8)*L9+AVERAGE(H$6:H$7)</f>
        <v>500</v>
      </c>
      <c r="R9" s="237"/>
      <c r="S9" s="55">
        <v>1</v>
      </c>
      <c r="T9" s="92">
        <f t="shared" ref="T9:T21" si="6">(D$9-D$8)/(D$7-D$6)*(W9-AVERAGE(D$6:D$7))</f>
        <v>-1</v>
      </c>
      <c r="U9" s="92">
        <f t="shared" ref="U9:U21" si="7">(F$9-F$8)/(F$7-F$6)*(X9-AVERAGE(F$6:F$7))</f>
        <v>-0.99999999999999989</v>
      </c>
      <c r="V9" s="140">
        <f t="shared" ref="V9:V21" si="8">(H$9-H$8)/(H$7-H$6)*(Y9-AVERAGE(H$6:H$7))</f>
        <v>-1</v>
      </c>
      <c r="W9" s="270">
        <v>9</v>
      </c>
      <c r="X9" s="271">
        <v>0.1</v>
      </c>
      <c r="Y9" s="274">
        <v>500</v>
      </c>
      <c r="Z9" s="276">
        <v>2.2154579999999999</v>
      </c>
      <c r="AA9" s="211">
        <v>1</v>
      </c>
      <c r="AB9" s="212">
        <f>IFERROR(Z9+AC9,0)</f>
        <v>2.9713381249999999</v>
      </c>
      <c r="AC9" s="212">
        <f>IFERROR(BT12-(SUMPRODUCT(BZ$13:INDEX($BZ$13:$CH$13,1,$U$4+1),BK12:INDEX($BK$12:$BR$142,S9,$U$4+1))),".")</f>
        <v>0.75588012500000001</v>
      </c>
      <c r="AD9" s="213">
        <f>IFERROR(ABS(AC9/$AD$7),".")</f>
        <v>0.65821924480536853</v>
      </c>
      <c r="AE9" s="174"/>
      <c r="AF9" s="174"/>
      <c r="AG9" s="174"/>
      <c r="AH9" s="174"/>
      <c r="AI9" s="114"/>
      <c r="AJ9" s="114"/>
      <c r="AK9" s="114"/>
      <c r="AL9" s="114"/>
      <c r="AM9" s="114"/>
      <c r="AN9" s="114"/>
      <c r="AO9" s="114"/>
      <c r="AP9" s="131" t="s">
        <v>56</v>
      </c>
      <c r="AQ9" s="113">
        <f>-LOG(1-AQ8)</f>
        <v>1.1505645241521651</v>
      </c>
      <c r="AS9" s="121" t="s">
        <v>18</v>
      </c>
      <c r="AT9" s="3">
        <f>CA16</f>
        <v>2</v>
      </c>
      <c r="BB9" s="109"/>
      <c r="BC9" s="109"/>
      <c r="BD9" s="109"/>
      <c r="BE9" s="109"/>
      <c r="BF9" s="109"/>
      <c r="BG9" s="109"/>
      <c r="BH9" s="109"/>
      <c r="BI9" s="161" t="s">
        <v>63</v>
      </c>
      <c r="BJ9" s="109"/>
      <c r="BK9" s="109"/>
      <c r="BL9" s="109">
        <v>7</v>
      </c>
      <c r="BM9" s="109"/>
      <c r="BN9" s="109"/>
      <c r="BO9" s="109"/>
      <c r="BP9" s="109"/>
      <c r="BQ9" s="109"/>
      <c r="BR9" s="109"/>
      <c r="BS9" s="109"/>
      <c r="BT9" s="109"/>
      <c r="BU9" s="109"/>
      <c r="BV9" s="109"/>
      <c r="BW9" s="176"/>
      <c r="BX9" s="176"/>
    </row>
    <row r="10" spans="2:97" ht="15.75" thickBot="1" x14ac:dyDescent="0.3">
      <c r="C10" s="22"/>
      <c r="D10" s="88"/>
      <c r="E10" s="22"/>
      <c r="F10" s="88"/>
      <c r="G10" s="22"/>
      <c r="H10" s="88"/>
      <c r="I10">
        <v>2</v>
      </c>
      <c r="J10" s="13">
        <v>1</v>
      </c>
      <c r="K10" s="13">
        <v>-1</v>
      </c>
      <c r="L10" s="13">
        <v>-1</v>
      </c>
      <c r="M10" s="104">
        <f t="shared" si="3"/>
        <v>10</v>
      </c>
      <c r="N10" s="104">
        <f t="shared" si="4"/>
        <v>9.9999999999999978E-2</v>
      </c>
      <c r="O10" s="158">
        <f t="shared" si="5"/>
        <v>500</v>
      </c>
      <c r="R10" s="238"/>
      <c r="S10" s="56">
        <v>2</v>
      </c>
      <c r="T10" s="92">
        <f t="shared" si="6"/>
        <v>-1</v>
      </c>
      <c r="U10" s="92">
        <f t="shared" si="7"/>
        <v>-0.99999999999999989</v>
      </c>
      <c r="V10" s="140">
        <f t="shared" si="8"/>
        <v>1</v>
      </c>
      <c r="W10" s="272">
        <v>9</v>
      </c>
      <c r="X10" s="273">
        <v>0.1</v>
      </c>
      <c r="Y10" s="275">
        <v>1500</v>
      </c>
      <c r="Z10" s="277">
        <v>2.6654775000000006</v>
      </c>
      <c r="AA10" s="189">
        <v>2</v>
      </c>
      <c r="AB10" s="190">
        <f t="shared" ref="AB10:AB32" si="9">IFERROR(Z10+AC10,0)</f>
        <v>2.4458477500000013</v>
      </c>
      <c r="AC10" s="190">
        <f>IFERROR(BT13-(SUMPRODUCT(BZ$13:INDEX($BZ$13:$CH$13,1,$U$4+1),BK13:INDEX($BK$12:$BR$142,S10,$U$4+1))),".")</f>
        <v>-0.21962974999999929</v>
      </c>
      <c r="AD10" s="28">
        <f t="shared" ref="AD10:AD43" si="10">IFERROR(ABS(AC10/$AD$7),".")</f>
        <v>0.19125324691106466</v>
      </c>
      <c r="AE10" s="174"/>
      <c r="AF10" s="174"/>
      <c r="AG10" s="174"/>
      <c r="AH10" s="174"/>
      <c r="AI10" s="114"/>
      <c r="AJ10" s="114"/>
      <c r="AK10" s="114"/>
      <c r="AL10" s="114"/>
      <c r="AM10" s="114"/>
      <c r="AN10" s="114"/>
      <c r="AO10" s="114"/>
      <c r="AP10" s="132" t="s">
        <v>55</v>
      </c>
      <c r="AQ10" s="155">
        <f>CA15</f>
        <v>0.35465339043234395</v>
      </c>
      <c r="AR10" s="128"/>
      <c r="AS10" s="128" t="s">
        <v>65</v>
      </c>
      <c r="AT10" s="24">
        <f>COUNT(AQ13:AX13)</f>
        <v>6</v>
      </c>
      <c r="BK10"/>
      <c r="BL10" s="121"/>
      <c r="BU10" s="79" t="s">
        <v>21</v>
      </c>
      <c r="BV10" s="102">
        <f>_xlfn.STDEV.S(BU12:BU137)</f>
        <v>1.4998830088345556</v>
      </c>
      <c r="BW10" s="177"/>
      <c r="BX10" s="171"/>
      <c r="BY10" s="21"/>
      <c r="BZ10" s="94">
        <f>IFERROR(CH13,0)</f>
        <v>0</v>
      </c>
      <c r="CA10" s="95">
        <f>IFERROR(CG13,0)</f>
        <v>0</v>
      </c>
      <c r="CB10" s="95">
        <f>IFERROR(CF13,0)</f>
        <v>0</v>
      </c>
      <c r="CC10" s="95">
        <f>IFERROR(CE13,0)</f>
        <v>2.4755523749999999</v>
      </c>
      <c r="CD10" s="95">
        <f>IFERROR(CD13,0)</f>
        <v>-0.18837831249999976</v>
      </c>
      <c r="CE10" s="95">
        <f>IFERROR(CC13,0)</f>
        <v>0.78713849999999985</v>
      </c>
      <c r="CF10" s="95">
        <f>IFERROR(CB13,0)</f>
        <v>0.52438637500000007</v>
      </c>
      <c r="CG10" s="95">
        <f>IFERROR(CA13,0)</f>
        <v>0.56367556250000017</v>
      </c>
      <c r="CH10" s="95">
        <f>IFERROR(BZ13,0)</f>
        <v>0.5266727499999998</v>
      </c>
      <c r="CI10" s="88"/>
    </row>
    <row r="11" spans="2:97" ht="15.75" thickBot="1" x14ac:dyDescent="0.3">
      <c r="C11" s="6" t="s">
        <v>3</v>
      </c>
      <c r="D11" s="7" t="s">
        <v>4</v>
      </c>
      <c r="E11" s="6" t="s">
        <v>3</v>
      </c>
      <c r="F11" s="7" t="s">
        <v>4</v>
      </c>
      <c r="G11" s="6" t="s">
        <v>3</v>
      </c>
      <c r="H11" s="7" t="s">
        <v>4</v>
      </c>
      <c r="I11">
        <v>3</v>
      </c>
      <c r="J11" s="13">
        <v>-1</v>
      </c>
      <c r="K11" s="13">
        <v>1</v>
      </c>
      <c r="L11" s="13">
        <v>-1</v>
      </c>
      <c r="M11" s="104">
        <f t="shared" si="3"/>
        <v>9</v>
      </c>
      <c r="N11" s="104">
        <f t="shared" si="4"/>
        <v>0.5</v>
      </c>
      <c r="O11" s="158">
        <f t="shared" si="5"/>
        <v>500</v>
      </c>
      <c r="R11" s="238"/>
      <c r="S11" s="56">
        <v>3</v>
      </c>
      <c r="T11" s="92">
        <f t="shared" si="6"/>
        <v>1</v>
      </c>
      <c r="U11" s="92">
        <f t="shared" si="7"/>
        <v>-0.99999999999999989</v>
      </c>
      <c r="V11" s="140">
        <f t="shared" si="8"/>
        <v>-1</v>
      </c>
      <c r="W11" s="272">
        <v>10</v>
      </c>
      <c r="X11" s="273">
        <v>0.1</v>
      </c>
      <c r="Y11" s="275">
        <v>500</v>
      </c>
      <c r="Z11" s="277">
        <v>1.1659424999999994</v>
      </c>
      <c r="AA11" s="189">
        <v>3</v>
      </c>
      <c r="AB11" s="190">
        <f t="shared" si="9"/>
        <v>1.3932386249999988</v>
      </c>
      <c r="AC11" s="190">
        <f>IFERROR(BT14-(SUMPRODUCT(BZ$13:INDEX($BZ$13:$CH$13,1,$U$4+1),BK14:INDEX($BK$12:$BR$142,S11,$U$4+1))),".")</f>
        <v>0.2272961249999994</v>
      </c>
      <c r="AD11" s="28">
        <f t="shared" si="10"/>
        <v>0.19792911441438713</v>
      </c>
      <c r="AE11" s="174"/>
      <c r="AF11" s="174"/>
      <c r="AG11" s="174"/>
      <c r="AH11" s="174"/>
      <c r="AI11" s="114"/>
      <c r="AJ11" s="114"/>
      <c r="AK11" s="114"/>
      <c r="AL11" s="114"/>
      <c r="AM11" s="114"/>
      <c r="AN11" s="114"/>
      <c r="AO11" s="114"/>
      <c r="BB11" s="117"/>
      <c r="BC11" s="117"/>
      <c r="BD11" s="117"/>
      <c r="BE11" s="117"/>
      <c r="BF11" s="117"/>
      <c r="BG11" s="117"/>
      <c r="BH11" s="117"/>
      <c r="BI11" s="117" t="s">
        <v>57</v>
      </c>
      <c r="BJ11" s="120" t="s">
        <v>48</v>
      </c>
      <c r="BK11" s="122">
        <f>IFERROR(MATCH(1,$BJ$12:$BJ$20,0),0)</f>
        <v>1</v>
      </c>
      <c r="BL11" s="123">
        <f>IFERROR(MATCH(1,(INDEX($BJ$12:$BJ$20,BK11+1):$BJ$20),0)+BK$11,"??")</f>
        <v>2</v>
      </c>
      <c r="BM11" s="123">
        <f>IFERROR(MATCH(1,(INDEX($BJ$12:$BJ$20,BL11+1):$BJ$20),0)+BL$11,"??")</f>
        <v>3</v>
      </c>
      <c r="BN11" s="123">
        <f>IFERROR(MATCH(1,(INDEX($BJ$12:$BJ$20,BM11+1):$BJ$20),0)+BM$11,"??")</f>
        <v>4</v>
      </c>
      <c r="BO11" s="123">
        <f>IFERROR(MATCH(1,(INDEX($BJ$12:$BJ$20,BN11+1):$BJ$20),0)+BN$11,"??")</f>
        <v>6</v>
      </c>
      <c r="BP11" s="123">
        <f>IFERROR(MATCH(1,(INDEX($BJ$12:$BJ$20,BO11+1):$BJ$20),0)+BO$11,"??")</f>
        <v>8</v>
      </c>
      <c r="BQ11" s="123" t="str">
        <f>IFERROR(MATCH(1,(INDEX($BJ$12:$BJ$20,BP11+1):$BJ$20),0)+BP$11,"??")</f>
        <v>??</v>
      </c>
      <c r="BR11" s="123" t="str">
        <f>IFERROR(MATCH(1,(INDEX($BJ$12:$BJ$20,BQ11+1):$BJ$20),0)+BQ$11,"??")</f>
        <v>??</v>
      </c>
      <c r="BS11" s="123"/>
      <c r="BT11" s="117" t="s">
        <v>59</v>
      </c>
      <c r="BU11" s="169" t="s">
        <v>64</v>
      </c>
      <c r="BV11" s="170" t="s">
        <v>38</v>
      </c>
      <c r="BW11" s="101" t="s">
        <v>37</v>
      </c>
      <c r="BX11" s="101"/>
      <c r="BY11" s="21"/>
      <c r="BZ11" s="96" t="str">
        <f>AY19</f>
        <v>a6</v>
      </c>
      <c r="CA11" s="97" t="str">
        <f>AX19</f>
        <v>a5</v>
      </c>
      <c r="CB11" s="98" t="str">
        <f>AW19</f>
        <v>a4</v>
      </c>
      <c r="CC11" s="97" t="str">
        <f>AV19</f>
        <v>a9</v>
      </c>
      <c r="CD11" s="97" t="str">
        <f>AU19</f>
        <v>a8</v>
      </c>
      <c r="CE11" s="97" t="str">
        <f>AT19</f>
        <v>a7</v>
      </c>
      <c r="CF11" s="97" t="str">
        <f>AS19</f>
        <v>a3</v>
      </c>
      <c r="CG11" s="97" t="str">
        <f>AR19</f>
        <v>a2</v>
      </c>
      <c r="CH11" s="97" t="str">
        <f>AQ19</f>
        <v>a1</v>
      </c>
      <c r="CI11" s="99"/>
    </row>
    <row r="12" spans="2:97" ht="15.75" thickBot="1" x14ac:dyDescent="0.3">
      <c r="C12" s="5">
        <v>-1</v>
      </c>
      <c r="D12" s="9">
        <f>(D$7-D$6)/(D$9-D$8)*C12+AVERAGE(D$6:D$7)</f>
        <v>9</v>
      </c>
      <c r="E12" s="5">
        <v>-1</v>
      </c>
      <c r="F12" s="90">
        <f>(F$7-F$6)/(F$9-F$8)*E12+AVERAGE(F$6:F$7)</f>
        <v>9.9999999999999978E-2</v>
      </c>
      <c r="G12" s="5">
        <v>-1</v>
      </c>
      <c r="H12" s="9">
        <f>(H$7-H$6)/(H$9-H$8)*G12+AVERAGE(H$6:H$7)</f>
        <v>500</v>
      </c>
      <c r="I12">
        <v>4</v>
      </c>
      <c r="J12" s="13">
        <v>1</v>
      </c>
      <c r="K12" s="13">
        <v>1</v>
      </c>
      <c r="L12" s="13">
        <v>-1</v>
      </c>
      <c r="M12" s="104">
        <f t="shared" si="3"/>
        <v>10</v>
      </c>
      <c r="N12" s="104">
        <f t="shared" si="4"/>
        <v>0.5</v>
      </c>
      <c r="O12" s="158">
        <f t="shared" si="5"/>
        <v>500</v>
      </c>
      <c r="R12" s="238"/>
      <c r="S12" s="56">
        <v>4</v>
      </c>
      <c r="T12" s="92">
        <f t="shared" si="6"/>
        <v>1</v>
      </c>
      <c r="U12" s="92">
        <f t="shared" si="7"/>
        <v>-0.99999999999999989</v>
      </c>
      <c r="V12" s="140">
        <f t="shared" si="8"/>
        <v>1</v>
      </c>
      <c r="W12" s="272">
        <v>10</v>
      </c>
      <c r="X12" s="273">
        <v>0.1</v>
      </c>
      <c r="Y12" s="275">
        <v>1500</v>
      </c>
      <c r="Z12" s="278">
        <v>0.70677750000000017</v>
      </c>
      <c r="AA12" s="189">
        <v>4</v>
      </c>
      <c r="AB12" s="190">
        <f t="shared" si="9"/>
        <v>-0.95062074999999935</v>
      </c>
      <c r="AC12" s="190">
        <f>IFERROR(BT15-(SUMPRODUCT(BZ$13:INDEX($BZ$13:$CH$13,1,$U$4+1),BK15:INDEX($BK$12:$BR$142,S12,$U$4+1))),".")</f>
        <v>-1.6573982499999995</v>
      </c>
      <c r="AD12" s="28">
        <f t="shared" si="10"/>
        <v>1.4432598349595962</v>
      </c>
      <c r="AE12" s="174"/>
      <c r="AF12" s="174"/>
      <c r="AG12" s="174"/>
      <c r="AH12" s="174"/>
      <c r="AI12" s="114"/>
      <c r="AJ12" s="114"/>
      <c r="AK12" s="114"/>
      <c r="AL12" s="114"/>
      <c r="AM12" s="114"/>
      <c r="AN12" s="114"/>
      <c r="AO12" s="114"/>
      <c r="AQ12" s="180" t="str">
        <f t="shared" ref="AQ12:AX12" si="11">IF(BZ12="..",".",BZ12)</f>
        <v>A</v>
      </c>
      <c r="AR12" s="180" t="str">
        <f t="shared" si="11"/>
        <v>B</v>
      </c>
      <c r="AS12" s="180" t="str">
        <f t="shared" si="11"/>
        <v>C</v>
      </c>
      <c r="AT12" s="180" t="str">
        <f t="shared" si="11"/>
        <v xml:space="preserve"> A*B</v>
      </c>
      <c r="AU12" s="180" t="str">
        <f t="shared" si="11"/>
        <v>B*C</v>
      </c>
      <c r="AV12" s="180" t="str">
        <f t="shared" si="11"/>
        <v>CONSTANTE</v>
      </c>
      <c r="AW12" s="180" t="str">
        <f t="shared" si="11"/>
        <v>.</v>
      </c>
      <c r="AX12" s="224" t="str">
        <f t="shared" si="11"/>
        <v>.</v>
      </c>
      <c r="BB12" s="110"/>
      <c r="BC12" s="110"/>
      <c r="BD12" s="110"/>
      <c r="BE12" s="110"/>
      <c r="BF12" s="110"/>
      <c r="BG12" s="110"/>
      <c r="BH12" s="110"/>
      <c r="BI12" s="119">
        <v>1</v>
      </c>
      <c r="BJ12" s="134">
        <f t="shared" ref="BJ12:BJ20" si="12">INDEX($AQ$20:$AY$20,1,BI12)</f>
        <v>1</v>
      </c>
      <c r="BK12" s="110">
        <f t="shared" ref="BK12:BR21" si="13">IFERROR(INDEX($AQ$22:$AX$61,$S9,BK$11),0)</f>
        <v>-1</v>
      </c>
      <c r="BL12" s="110">
        <f t="shared" si="13"/>
        <v>-0.99999999999999989</v>
      </c>
      <c r="BM12" s="110">
        <f t="shared" si="13"/>
        <v>-1</v>
      </c>
      <c r="BN12" s="110">
        <f t="shared" si="13"/>
        <v>0.99999999999999989</v>
      </c>
      <c r="BO12" s="110">
        <f t="shared" si="13"/>
        <v>0.99999999999999989</v>
      </c>
      <c r="BP12" s="110">
        <f t="shared" si="13"/>
        <v>1</v>
      </c>
      <c r="BQ12" s="110">
        <f t="shared" si="13"/>
        <v>0</v>
      </c>
      <c r="BR12" s="110">
        <f t="shared" si="13"/>
        <v>0</v>
      </c>
      <c r="BS12" s="110"/>
      <c r="BT12" s="110">
        <f t="shared" ref="BT12:BT51" si="14">AY22</f>
        <v>2.2154579999999999</v>
      </c>
      <c r="BU12" s="80">
        <f>IFERROR(BT12-(SUMPRODUCT(BZ$13:INDEX($BZ$13:$CH$13,1,$U$4+1),BK12:INDEX($BK$12:$BR$142,S9,$U$4+1))),".")</f>
        <v>0.75588012500000001</v>
      </c>
      <c r="BV12" s="80">
        <f>IFERROR(BU12/$BV$10,".")</f>
        <v>0.50395938919751926</v>
      </c>
      <c r="BW12" s="171">
        <f>IFERROR(BU12/BT12,".")</f>
        <v>0.34118458801746637</v>
      </c>
      <c r="BX12" s="171"/>
      <c r="BZ12" s="156" t="str">
        <f>IFERROR(INDEX($AQ$21:$AX$21,1,BK11),".")</f>
        <v>A</v>
      </c>
      <c r="CA12" s="156" t="str">
        <f>IFERROR(INDEX($AQ$21:$AY$21,1,BL11),".")</f>
        <v>B</v>
      </c>
      <c r="CB12" s="156" t="str">
        <f>IFERROR(INDEX($AQ$21:$AY$21,1,BM11),".")</f>
        <v>C</v>
      </c>
      <c r="CC12" s="156" t="str">
        <f>IFERROR(INDEX($AQ$21:$AY$21,1,BN11),".")</f>
        <v xml:space="preserve"> A*B</v>
      </c>
      <c r="CD12" s="156" t="str">
        <f t="shared" ref="CD12:CI12" si="15">IFERROR(INDEX($AQ$21:$AY$21,1,BO11),"..")</f>
        <v>B*C</v>
      </c>
      <c r="CE12" s="160" t="str">
        <f t="shared" si="15"/>
        <v>CONSTANTE</v>
      </c>
      <c r="CF12" s="160" t="str">
        <f t="shared" si="15"/>
        <v>..</v>
      </c>
      <c r="CG12" s="160" t="str">
        <f t="shared" si="15"/>
        <v>..</v>
      </c>
      <c r="CH12" s="160" t="str">
        <f t="shared" si="15"/>
        <v>..</v>
      </c>
      <c r="CI12" s="160" t="str">
        <f t="shared" si="15"/>
        <v>..</v>
      </c>
    </row>
    <row r="13" spans="2:97" ht="18.75" x14ac:dyDescent="0.3">
      <c r="C13" s="5">
        <v>0</v>
      </c>
      <c r="D13" s="9">
        <f>(D$7-D$6)/(D$9-D$8)*C13+AVERAGE(D$6:D$7)</f>
        <v>9.5</v>
      </c>
      <c r="E13" s="5">
        <v>0</v>
      </c>
      <c r="F13" s="90">
        <f>(F$7-F$6)/(F$9-F$8)*E13+AVERAGE(F$6:F$7)</f>
        <v>0.3</v>
      </c>
      <c r="G13" s="5">
        <v>0</v>
      </c>
      <c r="H13" s="9">
        <f>(H$7-H$6)/(H$9-H$8)*G13+AVERAGE(H$6:H$7)</f>
        <v>1000</v>
      </c>
      <c r="I13">
        <v>5</v>
      </c>
      <c r="J13" s="13">
        <v>-1</v>
      </c>
      <c r="K13" s="13">
        <v>-1</v>
      </c>
      <c r="L13" s="28">
        <v>1</v>
      </c>
      <c r="M13" s="104">
        <f t="shared" si="3"/>
        <v>9</v>
      </c>
      <c r="N13" s="104">
        <f t="shared" si="4"/>
        <v>9.9999999999999978E-2</v>
      </c>
      <c r="O13" s="159">
        <f t="shared" si="5"/>
        <v>1500</v>
      </c>
      <c r="R13" s="238"/>
      <c r="S13" s="56">
        <v>5</v>
      </c>
      <c r="T13" s="92">
        <f t="shared" si="6"/>
        <v>-1</v>
      </c>
      <c r="U13" s="92">
        <f t="shared" si="7"/>
        <v>1</v>
      </c>
      <c r="V13" s="140">
        <f t="shared" si="8"/>
        <v>-1</v>
      </c>
      <c r="W13" s="272">
        <v>9</v>
      </c>
      <c r="X13" s="273">
        <v>0.5</v>
      </c>
      <c r="Y13" s="275">
        <v>500</v>
      </c>
      <c r="Z13" s="277">
        <v>1.9422872499999999</v>
      </c>
      <c r="AA13" s="189">
        <v>5</v>
      </c>
      <c r="AB13" s="190">
        <f t="shared" si="9"/>
        <v>2.4951658749999996</v>
      </c>
      <c r="AC13" s="190">
        <f>IFERROR(BT16-(SUMPRODUCT(BZ$13:INDEX($BZ$13:$CH$13,1,$U$4+1),BK16:INDEX($BK$12:$BR$142,S13,$U$4+1))),".")</f>
        <v>0.55287862499999973</v>
      </c>
      <c r="AD13" s="28">
        <f t="shared" si="10"/>
        <v>0.48144585229904063</v>
      </c>
      <c r="AE13" s="174"/>
      <c r="AF13" s="174"/>
      <c r="AG13" s="174"/>
      <c r="AH13" s="174"/>
      <c r="AI13" s="114"/>
      <c r="AJ13" s="114"/>
      <c r="AK13" s="114"/>
      <c r="AL13" s="114"/>
      <c r="AM13" s="114"/>
      <c r="AN13" s="114"/>
      <c r="AO13" s="114"/>
      <c r="AP13" s="120" t="s">
        <v>50</v>
      </c>
      <c r="AQ13" s="269">
        <f t="shared" ref="AQ13:AX14" si="16">IFERROR(INDEX($BZ13:$CI13,MATCH(AQ$12,$BZ$12:$CI$12,0)),".")</f>
        <v>0.5266727499999998</v>
      </c>
      <c r="AR13" s="269">
        <f t="shared" si="16"/>
        <v>0.56367556250000017</v>
      </c>
      <c r="AS13" s="269">
        <f t="shared" si="16"/>
        <v>0.52438637500000007</v>
      </c>
      <c r="AT13" s="182">
        <f t="shared" si="16"/>
        <v>0.78713849999999985</v>
      </c>
      <c r="AU13" s="182">
        <f t="shared" si="16"/>
        <v>-0.18837831249999976</v>
      </c>
      <c r="AV13" s="133">
        <f t="shared" si="16"/>
        <v>2.4755523749999999</v>
      </c>
      <c r="AW13" s="133" t="str">
        <f t="shared" si="16"/>
        <v>.</v>
      </c>
      <c r="AX13" s="183" t="str">
        <f t="shared" si="16"/>
        <v>.</v>
      </c>
      <c r="BI13" s="119">
        <v>2</v>
      </c>
      <c r="BJ13" s="134">
        <f t="shared" si="12"/>
        <v>1</v>
      </c>
      <c r="BK13" s="110">
        <f t="shared" si="13"/>
        <v>-1</v>
      </c>
      <c r="BL13" s="110">
        <f t="shared" si="13"/>
        <v>-0.99999999999999989</v>
      </c>
      <c r="BM13" s="110">
        <f t="shared" si="13"/>
        <v>1</v>
      </c>
      <c r="BN13" s="110">
        <f t="shared" si="13"/>
        <v>0.99999999999999989</v>
      </c>
      <c r="BO13" s="110">
        <f t="shared" si="13"/>
        <v>-0.99999999999999989</v>
      </c>
      <c r="BP13" s="110">
        <f t="shared" si="13"/>
        <v>1</v>
      </c>
      <c r="BQ13" s="110">
        <f t="shared" si="13"/>
        <v>0</v>
      </c>
      <c r="BR13" s="110">
        <f t="shared" si="13"/>
        <v>0</v>
      </c>
      <c r="BS13" s="110"/>
      <c r="BT13" s="110">
        <f t="shared" si="14"/>
        <v>2.6654775000000006</v>
      </c>
      <c r="BU13" s="80">
        <f>IFERROR(BT13-(SUMPRODUCT(BZ$13:INDEX($BZ$13:$CH$13,1,$U$4+1),BK13:INDEX($BK$12:$BR$142,S10,$U$4+1))),".")</f>
        <v>-0.21962974999999929</v>
      </c>
      <c r="BV13" s="80">
        <f t="shared" ref="BV13:BV76" si="17">IFERROR(BU13/$BV$10,".")</f>
        <v>-0.14643125410871663</v>
      </c>
      <c r="BW13" s="171">
        <f t="shared" ref="BW13:BW76" si="18">IFERROR(BU13/BT13,".")</f>
        <v>-8.2397900563782378E-2</v>
      </c>
      <c r="BX13" s="171"/>
      <c r="BZ13" s="83">
        <f t="array" ref="BZ13:CI17">LINEST((INDEX(BT12:BT137,S3):INDEX(BT12:BT137,S4)),(INDEX(BK12:BQ137,S3,U3):INDEX(BK12:BQ137,S4,U4)),AX20,1)</f>
        <v>0.5266727499999998</v>
      </c>
      <c r="CA13" s="84">
        <v>0.56367556250000017</v>
      </c>
      <c r="CB13" s="84">
        <v>0.52438637500000007</v>
      </c>
      <c r="CC13" s="86">
        <v>0.78713849999999985</v>
      </c>
      <c r="CD13" s="84">
        <v>-0.18837831249999976</v>
      </c>
      <c r="CE13" s="84">
        <v>2.4755523749999999</v>
      </c>
      <c r="CF13" s="84" t="e">
        <v>#N/A</v>
      </c>
      <c r="CG13" s="84" t="e">
        <v>#N/A</v>
      </c>
      <c r="CH13" s="84" t="e">
        <v>#N/A</v>
      </c>
      <c r="CI13" s="85" t="e">
        <v>#N/A</v>
      </c>
    </row>
    <row r="14" spans="2:97" ht="15.75" thickBot="1" x14ac:dyDescent="0.3">
      <c r="C14" s="5">
        <v>1</v>
      </c>
      <c r="D14" s="9">
        <f>(D$7-D$6)/(D$9-D$8)*C14+AVERAGE(D$6:D$7)</f>
        <v>10</v>
      </c>
      <c r="E14" s="5">
        <v>1</v>
      </c>
      <c r="F14" s="90">
        <f>(F$7-F$6)/(F$9-F$8)*E14+AVERAGE(F$6:F$7)</f>
        <v>0.5</v>
      </c>
      <c r="G14" s="5">
        <v>1</v>
      </c>
      <c r="H14" s="9">
        <f>(H$7-H$6)/(H$9-H$8)*G14+AVERAGE(H$6:H$7)</f>
        <v>1500</v>
      </c>
      <c r="I14">
        <v>6</v>
      </c>
      <c r="J14" s="13">
        <v>1</v>
      </c>
      <c r="K14" s="13">
        <v>-1</v>
      </c>
      <c r="L14" s="28">
        <v>1</v>
      </c>
      <c r="M14" s="104">
        <f t="shared" si="3"/>
        <v>10</v>
      </c>
      <c r="N14" s="104">
        <f t="shared" si="4"/>
        <v>9.9999999999999978E-2</v>
      </c>
      <c r="O14" s="159">
        <f t="shared" si="5"/>
        <v>1500</v>
      </c>
      <c r="R14" s="238"/>
      <c r="S14" s="56">
        <v>6</v>
      </c>
      <c r="T14" s="92">
        <f t="shared" si="6"/>
        <v>-1</v>
      </c>
      <c r="U14" s="92">
        <f t="shared" si="7"/>
        <v>1</v>
      </c>
      <c r="V14" s="140">
        <f t="shared" si="8"/>
        <v>1</v>
      </c>
      <c r="W14" s="272">
        <v>9</v>
      </c>
      <c r="X14" s="273">
        <v>0.5</v>
      </c>
      <c r="Y14" s="275">
        <v>1500</v>
      </c>
      <c r="Z14" s="277">
        <v>3.8324999999999987</v>
      </c>
      <c r="AA14" s="189">
        <v>6</v>
      </c>
      <c r="AB14" s="190">
        <f>IFERROR(Z14+AC14,0)</f>
        <v>5.6035752499999969</v>
      </c>
      <c r="AC14" s="190">
        <f>IFERROR(BT17-(SUMPRODUCT(BZ$13:INDEX($BZ$13:$CH$13,1,$U$4+1),BK17:INDEX($BK$12:$BR$142,S14,$U$4+1))),".")</f>
        <v>1.7710752499999978</v>
      </c>
      <c r="AD14" s="28">
        <f t="shared" si="10"/>
        <v>1.5422495908970721</v>
      </c>
      <c r="AE14" s="174"/>
      <c r="AF14" s="174"/>
      <c r="AG14" s="174"/>
      <c r="AH14" s="174"/>
      <c r="AI14" s="114"/>
      <c r="AJ14" s="114"/>
      <c r="AK14" s="114"/>
      <c r="AL14" s="114"/>
      <c r="AM14" s="114"/>
      <c r="AN14" s="114"/>
      <c r="AO14" s="114"/>
      <c r="AP14" s="226" t="s">
        <v>51</v>
      </c>
      <c r="AQ14" s="225">
        <f t="shared" si="16"/>
        <v>0.12538890867275532</v>
      </c>
      <c r="AR14" s="225">
        <f t="shared" si="16"/>
        <v>0.12538890867275532</v>
      </c>
      <c r="AS14" s="225">
        <f t="shared" si="16"/>
        <v>0.12538890867275529</v>
      </c>
      <c r="AT14" s="225">
        <f t="shared" si="16"/>
        <v>0.12538890867275529</v>
      </c>
      <c r="AU14" s="225">
        <f t="shared" si="16"/>
        <v>0.12538890867275532</v>
      </c>
      <c r="AV14" s="128">
        <f t="shared" si="16"/>
        <v>0.12538890867275529</v>
      </c>
      <c r="AW14" s="128" t="str">
        <f t="shared" si="16"/>
        <v>.</v>
      </c>
      <c r="AX14" s="24" t="str">
        <f t="shared" si="16"/>
        <v>.</v>
      </c>
      <c r="AY14" s="165"/>
      <c r="AZ14" s="165"/>
      <c r="BI14" s="119">
        <v>3</v>
      </c>
      <c r="BJ14" s="134">
        <f t="shared" si="12"/>
        <v>1</v>
      </c>
      <c r="BK14" s="110">
        <f t="shared" si="13"/>
        <v>1</v>
      </c>
      <c r="BL14" s="110">
        <f t="shared" si="13"/>
        <v>-0.99999999999999989</v>
      </c>
      <c r="BM14" s="110">
        <f t="shared" si="13"/>
        <v>-1</v>
      </c>
      <c r="BN14" s="110">
        <f t="shared" si="13"/>
        <v>-0.99999999999999989</v>
      </c>
      <c r="BO14" s="110">
        <f t="shared" si="13"/>
        <v>0.99999999999999989</v>
      </c>
      <c r="BP14" s="110">
        <f t="shared" si="13"/>
        <v>1</v>
      </c>
      <c r="BQ14" s="110">
        <f t="shared" si="13"/>
        <v>0</v>
      </c>
      <c r="BR14" s="110">
        <f t="shared" si="13"/>
        <v>0</v>
      </c>
      <c r="BS14" s="110"/>
      <c r="BT14" s="110">
        <f t="shared" si="14"/>
        <v>1.1659424999999994</v>
      </c>
      <c r="BU14" s="80">
        <f>IFERROR(BT14-(SUMPRODUCT(BZ$13:INDEX($BZ$13:$CH$13,1,$U$4+1),BK14:INDEX($BK$12:$BR$142,S11,$U$4+1))),".")</f>
        <v>0.2272961249999994</v>
      </c>
      <c r="BV14" s="80">
        <f t="shared" si="17"/>
        <v>0.15154256942787414</v>
      </c>
      <c r="BW14" s="171">
        <f t="shared" si="18"/>
        <v>0.19494625592599937</v>
      </c>
      <c r="BX14" s="171"/>
      <c r="BZ14" s="8">
        <v>0.12538890867275532</v>
      </c>
      <c r="CA14" s="80">
        <v>0.12538890867275532</v>
      </c>
      <c r="CB14" s="80">
        <v>0.12538890867275529</v>
      </c>
      <c r="CC14" s="80">
        <v>0.12538890867275529</v>
      </c>
      <c r="CD14" s="80">
        <v>0.12538890867275532</v>
      </c>
      <c r="CE14" s="80">
        <v>0.12538890867275529</v>
      </c>
      <c r="CF14" s="80" t="e">
        <v>#N/A</v>
      </c>
      <c r="CG14" s="80" t="e">
        <v>#N/A</v>
      </c>
      <c r="CH14" s="80" t="e">
        <v>#N/A</v>
      </c>
      <c r="CI14" s="81" t="e">
        <v>#N/A</v>
      </c>
    </row>
    <row r="15" spans="2:97" ht="19.5" thickBot="1" x14ac:dyDescent="0.35">
      <c r="C15" s="5"/>
      <c r="D15" s="9"/>
      <c r="E15" s="8"/>
      <c r="F15" s="90"/>
      <c r="G15" s="2"/>
      <c r="H15" s="9"/>
      <c r="I15">
        <v>7</v>
      </c>
      <c r="J15" s="13">
        <v>-1</v>
      </c>
      <c r="K15" s="13">
        <v>1</v>
      </c>
      <c r="L15" s="28">
        <v>1</v>
      </c>
      <c r="M15" s="104">
        <f t="shared" si="3"/>
        <v>9</v>
      </c>
      <c r="N15" s="104">
        <f t="shared" si="4"/>
        <v>0.5</v>
      </c>
      <c r="O15" s="159">
        <f t="shared" si="5"/>
        <v>1500</v>
      </c>
      <c r="R15" s="238"/>
      <c r="S15" s="56">
        <v>7</v>
      </c>
      <c r="T15" s="92">
        <f t="shared" si="6"/>
        <v>1</v>
      </c>
      <c r="U15" s="92">
        <f t="shared" si="7"/>
        <v>1</v>
      </c>
      <c r="V15" s="140">
        <f t="shared" si="8"/>
        <v>-1</v>
      </c>
      <c r="W15" s="272">
        <v>10</v>
      </c>
      <c r="X15" s="273">
        <v>0.5</v>
      </c>
      <c r="Y15" s="275">
        <v>500</v>
      </c>
      <c r="Z15" s="277">
        <v>2.4809762499999999</v>
      </c>
      <c r="AA15" s="189">
        <v>7</v>
      </c>
      <c r="AB15" s="190">
        <f t="shared" si="9"/>
        <v>0.94492137500000073</v>
      </c>
      <c r="AC15" s="190">
        <f>IFERROR(BT18-(SUMPRODUCT(BZ$13:INDEX($BZ$13:$CH$13,1,$U$4+1),BK18:INDEX($BK$12:$BR$142,S15,$U$4+1))),".")</f>
        <v>-1.5360548749999992</v>
      </c>
      <c r="AD15" s="28">
        <f t="shared" si="10"/>
        <v>1.3375942115187962</v>
      </c>
      <c r="AE15" s="174"/>
      <c r="AF15" s="174"/>
      <c r="AG15" s="174"/>
      <c r="AH15" s="174"/>
      <c r="AI15" s="114"/>
      <c r="AJ15" s="114"/>
      <c r="AK15" s="114"/>
      <c r="AL15" s="114"/>
      <c r="AM15" s="114"/>
      <c r="AN15" s="114"/>
      <c r="AO15" s="114"/>
      <c r="AP15" s="227" t="s">
        <v>66</v>
      </c>
      <c r="AQ15" s="279">
        <f t="shared" ref="AQ15" si="19">IFERROR(_xlfn.T.DIST.2T(ABS(AQ13/AQ14),$AT$9),".")</f>
        <v>5.2276059550645182E-2</v>
      </c>
      <c r="AR15" s="279">
        <f>IFERROR(_xlfn.T.DIST.2T(ABS(AR13/AR14),$AT$9),".")</f>
        <v>4.6089343923006683E-2</v>
      </c>
      <c r="AS15" s="279">
        <f t="shared" ref="AS15:AU15" si="20">IFERROR(_xlfn.T.DIST.2T(ABS(AS13/AS14),$AT$9),".")</f>
        <v>5.2697430120238753E-2</v>
      </c>
      <c r="AT15" s="279">
        <f t="shared" si="20"/>
        <v>2.4448812387697815E-2</v>
      </c>
      <c r="AU15" s="20">
        <f t="shared" si="20"/>
        <v>0.27185684140857358</v>
      </c>
      <c r="AV15" s="181">
        <f>IFERROR(_xlfn.T.DIST.2T(AV14,$AT$9),".")</f>
        <v>0.91168311071971564</v>
      </c>
      <c r="AW15" s="181" t="str">
        <f>IFERROR(_xlfn.T.DIST.2T(AW14,$AT$9),".")</f>
        <v>.</v>
      </c>
      <c r="AX15" s="184" t="str">
        <f>IFERROR(_xlfn.T.DIST.2T(AX14,$AT$9),".")</f>
        <v>.</v>
      </c>
      <c r="AY15" s="166"/>
      <c r="AZ15" s="166"/>
      <c r="BI15" s="119">
        <v>4</v>
      </c>
      <c r="BJ15" s="134">
        <f t="shared" si="12"/>
        <v>1</v>
      </c>
      <c r="BK15" s="110">
        <f t="shared" si="13"/>
        <v>1</v>
      </c>
      <c r="BL15" s="110">
        <f t="shared" si="13"/>
        <v>-0.99999999999999989</v>
      </c>
      <c r="BM15" s="110">
        <f t="shared" si="13"/>
        <v>1</v>
      </c>
      <c r="BN15" s="110">
        <f t="shared" si="13"/>
        <v>-0.99999999999999989</v>
      </c>
      <c r="BO15" s="110">
        <f t="shared" si="13"/>
        <v>-0.99999999999999989</v>
      </c>
      <c r="BP15" s="110">
        <f t="shared" si="13"/>
        <v>1</v>
      </c>
      <c r="BQ15" s="110">
        <f t="shared" si="13"/>
        <v>0</v>
      </c>
      <c r="BR15" s="110">
        <f t="shared" si="13"/>
        <v>0</v>
      </c>
      <c r="BS15" s="110"/>
      <c r="BT15" s="110">
        <f t="shared" si="14"/>
        <v>0.70677750000000017</v>
      </c>
      <c r="BU15" s="80">
        <f>IFERROR(BT15-(SUMPRODUCT(BZ$13:INDEX($BZ$13:$CH$13,1,$U$4+1),BK15:INDEX($BK$12:$BR$142,S12,$U$4+1))),".")</f>
        <v>-1.6573982499999995</v>
      </c>
      <c r="BV15" s="80">
        <f t="shared" si="17"/>
        <v>-1.1050183515898597</v>
      </c>
      <c r="BW15" s="171">
        <f t="shared" si="18"/>
        <v>-2.3450070920480619</v>
      </c>
      <c r="BX15" s="171"/>
      <c r="BZ15" s="39">
        <v>0.97979925290455594</v>
      </c>
      <c r="CA15" s="82">
        <v>0.35465339043234395</v>
      </c>
      <c r="CB15" s="37" t="e">
        <v>#N/A</v>
      </c>
      <c r="CC15" s="37" t="e">
        <v>#N/A</v>
      </c>
      <c r="CD15" s="37" t="e">
        <v>#N/A</v>
      </c>
      <c r="CE15" s="37" t="e">
        <v>#N/A</v>
      </c>
      <c r="CF15" s="37" t="e">
        <v>#N/A</v>
      </c>
      <c r="CG15" s="37" t="e">
        <v>#N/A</v>
      </c>
      <c r="CH15" s="37" t="e">
        <v>#N/A</v>
      </c>
      <c r="CI15" s="38" t="e">
        <v>#N/A</v>
      </c>
    </row>
    <row r="16" spans="2:97" x14ac:dyDescent="0.25">
      <c r="C16" s="5"/>
      <c r="D16" s="9"/>
      <c r="E16" s="8"/>
      <c r="F16" s="90"/>
      <c r="G16" s="2"/>
      <c r="H16" s="9"/>
      <c r="I16">
        <v>8</v>
      </c>
      <c r="J16" s="13">
        <v>1</v>
      </c>
      <c r="K16" s="13">
        <v>1</v>
      </c>
      <c r="L16" s="28">
        <v>1</v>
      </c>
      <c r="M16" s="104">
        <f t="shared" si="3"/>
        <v>10</v>
      </c>
      <c r="N16" s="104">
        <f t="shared" si="4"/>
        <v>0.5</v>
      </c>
      <c r="O16" s="159">
        <f t="shared" si="5"/>
        <v>1500</v>
      </c>
      <c r="R16" s="238"/>
      <c r="S16" s="55">
        <v>8</v>
      </c>
      <c r="T16" s="92">
        <f t="shared" si="6"/>
        <v>1</v>
      </c>
      <c r="U16" s="92">
        <f t="shared" si="7"/>
        <v>1</v>
      </c>
      <c r="V16" s="140">
        <f t="shared" si="8"/>
        <v>1</v>
      </c>
      <c r="W16" s="272">
        <v>10</v>
      </c>
      <c r="X16" s="273">
        <v>0.5</v>
      </c>
      <c r="Y16" s="275">
        <v>1500</v>
      </c>
      <c r="Z16" s="277">
        <v>4.7950000000000008</v>
      </c>
      <c r="AA16" s="189">
        <v>8</v>
      </c>
      <c r="AB16" s="190">
        <f t="shared" si="9"/>
        <v>4.9009527500000019</v>
      </c>
      <c r="AC16" s="190">
        <f>IFERROR(BT19-(SUMPRODUCT(BZ$13:INDEX($BZ$13:$CH$13,1,$U$4+1),BK19:INDEX($BK$12:$BR$142,S16,$U$4+1))),".")</f>
        <v>0.10595275000000104</v>
      </c>
      <c r="AD16" s="28">
        <f t="shared" si="10"/>
        <v>9.2263490973588824E-2</v>
      </c>
      <c r="AE16" s="174"/>
      <c r="AF16" s="174"/>
      <c r="AG16" s="174"/>
      <c r="AH16" s="174"/>
      <c r="AI16" s="114"/>
      <c r="AJ16" s="114"/>
      <c r="AK16" s="114"/>
      <c r="AL16" s="114"/>
      <c r="AM16" s="114"/>
      <c r="AN16" s="114"/>
      <c r="AO16" s="114"/>
      <c r="AP16" s="227" t="s">
        <v>15</v>
      </c>
      <c r="AQ16" s="129">
        <f t="shared" ref="AQ16:AX16" si="21">IFERROR(ABS(AQ13/AQ14),".")</f>
        <v>4.2003136926131965</v>
      </c>
      <c r="AR16" s="129">
        <f t="shared" si="21"/>
        <v>4.4954180434818349</v>
      </c>
      <c r="AS16" s="129">
        <f t="shared" si="21"/>
        <v>4.1820794243338018</v>
      </c>
      <c r="AT16" s="129">
        <f t="shared" si="21"/>
        <v>6.2775767676095153</v>
      </c>
      <c r="AU16" s="129">
        <f t="shared" si="21"/>
        <v>1.502352277358411</v>
      </c>
      <c r="AV16" s="129">
        <f t="shared" si="21"/>
        <v>19.742993229654704</v>
      </c>
      <c r="AW16" s="129" t="str">
        <f t="shared" si="21"/>
        <v>.</v>
      </c>
      <c r="AX16" s="185" t="str">
        <f t="shared" si="21"/>
        <v>.</v>
      </c>
      <c r="BI16" s="119">
        <v>5</v>
      </c>
      <c r="BJ16" s="134">
        <f t="shared" si="12"/>
        <v>0</v>
      </c>
      <c r="BK16" s="110">
        <f t="shared" si="13"/>
        <v>-1</v>
      </c>
      <c r="BL16" s="110">
        <f t="shared" si="13"/>
        <v>1</v>
      </c>
      <c r="BM16" s="110">
        <f t="shared" si="13"/>
        <v>-1</v>
      </c>
      <c r="BN16" s="110">
        <f t="shared" si="13"/>
        <v>-1</v>
      </c>
      <c r="BO16" s="110">
        <f t="shared" si="13"/>
        <v>-1</v>
      </c>
      <c r="BP16" s="110">
        <f t="shared" si="13"/>
        <v>1</v>
      </c>
      <c r="BQ16" s="110">
        <f t="shared" si="13"/>
        <v>0</v>
      </c>
      <c r="BR16" s="110">
        <f t="shared" si="13"/>
        <v>0</v>
      </c>
      <c r="BS16" s="110"/>
      <c r="BT16" s="110">
        <f t="shared" si="14"/>
        <v>1.9422872499999999</v>
      </c>
      <c r="BU16" s="80">
        <f>IFERROR(BT16-(SUMPRODUCT(BZ$13:INDEX($BZ$13:$CH$13,1,$U$4+1),BK16:INDEX($BK$12:$BR$142,S13,$U$4+1))),".")</f>
        <v>0.55287862499999973</v>
      </c>
      <c r="BV16" s="80">
        <f t="shared" si="17"/>
        <v>0.36861449975995092</v>
      </c>
      <c r="BW16" s="171">
        <f t="shared" si="18"/>
        <v>0.28465337709445387</v>
      </c>
      <c r="BX16" s="171"/>
      <c r="BZ16" s="40">
        <v>19.401247850393364</v>
      </c>
      <c r="CA16" s="18">
        <v>2</v>
      </c>
      <c r="CB16" s="37" t="e">
        <v>#N/A</v>
      </c>
      <c r="CC16" s="37" t="e">
        <v>#N/A</v>
      </c>
      <c r="CD16" s="37" t="e">
        <v>#N/A</v>
      </c>
      <c r="CE16" s="37" t="e">
        <v>#N/A</v>
      </c>
      <c r="CF16" s="37" t="e">
        <v>#N/A</v>
      </c>
      <c r="CG16" s="37" t="e">
        <v>#N/A</v>
      </c>
      <c r="CH16" s="37" t="e">
        <v>#N/A</v>
      </c>
      <c r="CI16" s="38" t="e">
        <v>#N/A</v>
      </c>
    </row>
    <row r="17" spans="2:90" ht="15.75" thickBot="1" x14ac:dyDescent="0.3">
      <c r="C17" s="2"/>
      <c r="D17" s="4"/>
      <c r="E17" s="8"/>
      <c r="F17" s="90"/>
      <c r="G17" s="2"/>
      <c r="H17" s="9"/>
      <c r="I17">
        <v>9</v>
      </c>
      <c r="J17" s="13">
        <v>0</v>
      </c>
      <c r="K17" s="13">
        <v>0</v>
      </c>
      <c r="L17" s="13">
        <v>0</v>
      </c>
      <c r="M17" s="104">
        <f t="shared" si="3"/>
        <v>9.5</v>
      </c>
      <c r="N17" s="104">
        <f t="shared" si="4"/>
        <v>0.3</v>
      </c>
      <c r="O17" s="159">
        <f t="shared" si="5"/>
        <v>1000</v>
      </c>
      <c r="R17" s="238"/>
      <c r="S17" s="56">
        <v>9</v>
      </c>
      <c r="T17" s="92"/>
      <c r="U17" s="92"/>
      <c r="V17" s="140"/>
      <c r="W17" s="144"/>
      <c r="X17" s="105"/>
      <c r="Y17" s="149"/>
      <c r="Z17" s="107"/>
      <c r="AA17" s="189">
        <v>3</v>
      </c>
      <c r="AB17" s="190"/>
      <c r="AC17" s="190"/>
      <c r="AD17" s="28"/>
      <c r="AE17" s="174"/>
      <c r="AF17" s="174"/>
      <c r="AG17" s="174"/>
      <c r="AH17" s="174"/>
      <c r="AI17" s="114"/>
      <c r="AJ17" s="114"/>
      <c r="AK17" s="114"/>
      <c r="AL17" s="114"/>
      <c r="AM17" s="114"/>
      <c r="AN17" s="114"/>
      <c r="AO17" s="114"/>
      <c r="AP17" s="228" t="s">
        <v>78</v>
      </c>
      <c r="AQ17" s="128" t="str">
        <f t="shared" ref="AQ17:AX17" si="22">IF(AQ16&lt;".",IF(AQ16&gt;$AT$7,"sig","n sig"),".")</f>
        <v>n sig</v>
      </c>
      <c r="AR17" s="128" t="str">
        <f t="shared" si="22"/>
        <v>sig</v>
      </c>
      <c r="AS17" s="128" t="str">
        <f t="shared" si="22"/>
        <v>n sig</v>
      </c>
      <c r="AT17" s="128" t="str">
        <f t="shared" si="22"/>
        <v>sig</v>
      </c>
      <c r="AU17" s="128" t="str">
        <f t="shared" si="22"/>
        <v>n sig</v>
      </c>
      <c r="AV17" s="128" t="str">
        <f t="shared" si="22"/>
        <v>sig</v>
      </c>
      <c r="AW17" s="128" t="str">
        <f t="shared" si="22"/>
        <v>.</v>
      </c>
      <c r="AX17" s="24" t="str">
        <f t="shared" si="22"/>
        <v>.</v>
      </c>
      <c r="AY17" s="129"/>
      <c r="AZ17" s="129"/>
      <c r="BI17" s="119">
        <v>6</v>
      </c>
      <c r="BJ17" s="134">
        <f t="shared" si="12"/>
        <v>1</v>
      </c>
      <c r="BK17" s="110">
        <f t="shared" si="13"/>
        <v>-1</v>
      </c>
      <c r="BL17" s="110">
        <f t="shared" si="13"/>
        <v>1</v>
      </c>
      <c r="BM17" s="110">
        <f t="shared" si="13"/>
        <v>1</v>
      </c>
      <c r="BN17" s="110">
        <f t="shared" si="13"/>
        <v>-1</v>
      </c>
      <c r="BO17" s="110">
        <f t="shared" si="13"/>
        <v>1</v>
      </c>
      <c r="BP17" s="110">
        <f t="shared" si="13"/>
        <v>1</v>
      </c>
      <c r="BQ17" s="110">
        <f t="shared" si="13"/>
        <v>0</v>
      </c>
      <c r="BR17" s="110">
        <f t="shared" si="13"/>
        <v>0</v>
      </c>
      <c r="BS17" s="110"/>
      <c r="BT17" s="110">
        <f t="shared" si="14"/>
        <v>3.8324999999999987</v>
      </c>
      <c r="BU17" s="80">
        <f>IFERROR(BT17-(SUMPRODUCT(BZ$13:INDEX($BZ$13:$CH$13,1,$U$4+1),BK17:INDEX($BK$12:$BR$142,S14,$U$4+1))),".")</f>
        <v>1.7710752499999978</v>
      </c>
      <c r="BV17" s="80">
        <f t="shared" si="17"/>
        <v>1.1808089294752162</v>
      </c>
      <c r="BW17" s="171">
        <f t="shared" si="18"/>
        <v>0.46212009132420051</v>
      </c>
      <c r="BX17" s="171"/>
      <c r="BZ17" s="40">
        <v>12.201350419523937</v>
      </c>
      <c r="CA17" s="42">
        <v>0.25155805469031317</v>
      </c>
      <c r="CB17" s="37" t="e">
        <v>#N/A</v>
      </c>
      <c r="CC17" s="37" t="e">
        <v>#N/A</v>
      </c>
      <c r="CD17" s="37" t="e">
        <v>#N/A</v>
      </c>
      <c r="CE17" s="37" t="e">
        <v>#N/A</v>
      </c>
      <c r="CF17" s="37" t="e">
        <v>#N/A</v>
      </c>
      <c r="CG17" s="37" t="e">
        <v>#N/A</v>
      </c>
      <c r="CH17" s="37" t="e">
        <v>#N/A</v>
      </c>
      <c r="CI17" s="38" t="e">
        <v>#N/A</v>
      </c>
    </row>
    <row r="18" spans="2:90" ht="15.75" thickBot="1" x14ac:dyDescent="0.3">
      <c r="C18" s="6"/>
      <c r="D18" s="7"/>
      <c r="E18" s="10"/>
      <c r="F18" s="91"/>
      <c r="G18" s="6"/>
      <c r="H18" s="11"/>
      <c r="I18">
        <v>10</v>
      </c>
      <c r="J18" s="13">
        <v>0</v>
      </c>
      <c r="K18" s="13">
        <v>0</v>
      </c>
      <c r="L18" s="13">
        <v>0</v>
      </c>
      <c r="M18" s="104">
        <f t="shared" si="3"/>
        <v>9.5</v>
      </c>
      <c r="N18" s="104">
        <f t="shared" si="4"/>
        <v>0.3</v>
      </c>
      <c r="O18" s="159">
        <f t="shared" si="5"/>
        <v>1000</v>
      </c>
      <c r="R18" s="238"/>
      <c r="S18" s="56">
        <v>10</v>
      </c>
      <c r="T18" s="92"/>
      <c r="U18" s="92"/>
      <c r="V18" s="140"/>
      <c r="W18" s="144"/>
      <c r="X18" s="105"/>
      <c r="Y18" s="149"/>
      <c r="Z18" s="107"/>
      <c r="AA18" s="191">
        <v>7</v>
      </c>
      <c r="AB18" s="190"/>
      <c r="AC18" s="190"/>
      <c r="AD18" s="28"/>
      <c r="AE18" s="174"/>
      <c r="AF18" s="174"/>
      <c r="AG18" s="174"/>
      <c r="AH18" s="174"/>
      <c r="AI18" s="114"/>
      <c r="AJ18" s="114"/>
      <c r="AK18" s="114"/>
      <c r="AL18" s="114"/>
      <c r="AM18" s="114"/>
      <c r="AN18" s="114"/>
      <c r="AO18" s="114"/>
      <c r="BB18" s="113"/>
      <c r="BC18" s="113"/>
      <c r="BD18" s="113"/>
      <c r="BE18" s="113"/>
      <c r="BF18" s="113"/>
      <c r="BG18" s="113"/>
      <c r="BH18" s="113"/>
      <c r="BI18" s="119">
        <v>7</v>
      </c>
      <c r="BJ18" s="134">
        <f t="shared" si="12"/>
        <v>0</v>
      </c>
      <c r="BK18" s="110">
        <f t="shared" si="13"/>
        <v>1</v>
      </c>
      <c r="BL18" s="110">
        <f t="shared" si="13"/>
        <v>1</v>
      </c>
      <c r="BM18" s="110">
        <f t="shared" si="13"/>
        <v>-1</v>
      </c>
      <c r="BN18" s="110">
        <f t="shared" si="13"/>
        <v>1</v>
      </c>
      <c r="BO18" s="110">
        <f t="shared" si="13"/>
        <v>-1</v>
      </c>
      <c r="BP18" s="110">
        <f t="shared" si="13"/>
        <v>1</v>
      </c>
      <c r="BQ18" s="110">
        <f t="shared" si="13"/>
        <v>0</v>
      </c>
      <c r="BR18" s="110">
        <f t="shared" si="13"/>
        <v>0</v>
      </c>
      <c r="BS18" s="110"/>
      <c r="BT18" s="110">
        <f t="shared" si="14"/>
        <v>2.4809762499999999</v>
      </c>
      <c r="BU18" s="80">
        <f>IFERROR(BT18-(SUMPRODUCT(BZ$13:INDEX($BZ$13:$CH$13,1,$U$4+1),BK18:INDEX($BK$12:$BR$142,S15,$U$4+1))),".")</f>
        <v>-1.5360548749999992</v>
      </c>
      <c r="BV18" s="80">
        <f t="shared" si="17"/>
        <v>-1.0241164583853444</v>
      </c>
      <c r="BW18" s="171">
        <f t="shared" si="18"/>
        <v>-0.61913324442343987</v>
      </c>
      <c r="BX18" s="171"/>
      <c r="BY18" s="32" t="s">
        <v>15</v>
      </c>
      <c r="BZ18" s="43">
        <f t="shared" ref="BZ18:CI18" si="23">ABS(BZ13/BZ14)</f>
        <v>4.2003136926131965</v>
      </c>
      <c r="CA18" s="44">
        <f t="shared" si="23"/>
        <v>4.4954180434818349</v>
      </c>
      <c r="CB18" s="44">
        <f t="shared" si="23"/>
        <v>4.1820794243338018</v>
      </c>
      <c r="CC18" s="44">
        <f t="shared" si="23"/>
        <v>6.2775767676095153</v>
      </c>
      <c r="CD18" s="44">
        <f t="shared" si="23"/>
        <v>1.502352277358411</v>
      </c>
      <c r="CE18" s="44">
        <f t="shared" si="23"/>
        <v>19.742993229654704</v>
      </c>
      <c r="CF18" s="44" t="e">
        <f t="shared" si="23"/>
        <v>#N/A</v>
      </c>
      <c r="CG18" s="44" t="e">
        <f t="shared" si="23"/>
        <v>#N/A</v>
      </c>
      <c r="CH18" s="44" t="e">
        <f t="shared" si="23"/>
        <v>#N/A</v>
      </c>
      <c r="CI18" s="45" t="e">
        <f t="shared" si="23"/>
        <v>#N/A</v>
      </c>
    </row>
    <row r="19" spans="2:90" ht="15.75" thickBot="1" x14ac:dyDescent="0.3">
      <c r="I19">
        <v>11</v>
      </c>
      <c r="J19" s="13">
        <v>0</v>
      </c>
      <c r="K19" s="13">
        <v>0</v>
      </c>
      <c r="L19" s="13">
        <v>0</v>
      </c>
      <c r="M19" s="104">
        <f t="shared" si="3"/>
        <v>9.5</v>
      </c>
      <c r="N19" s="104">
        <f t="shared" si="4"/>
        <v>0.3</v>
      </c>
      <c r="O19" s="159">
        <f t="shared" si="5"/>
        <v>1000</v>
      </c>
      <c r="R19" s="238"/>
      <c r="S19" s="56">
        <v>11</v>
      </c>
      <c r="T19" s="92"/>
      <c r="U19" s="92"/>
      <c r="V19" s="140"/>
      <c r="W19" s="144"/>
      <c r="X19" s="105"/>
      <c r="Y19" s="149"/>
      <c r="Z19" s="108"/>
      <c r="AA19" s="191">
        <v>4</v>
      </c>
      <c r="AB19" s="190"/>
      <c r="AC19" s="190"/>
      <c r="AD19" s="28"/>
      <c r="AE19" s="174"/>
      <c r="AF19" s="174"/>
      <c r="AG19" s="174"/>
      <c r="AH19" s="174"/>
      <c r="AI19" s="114"/>
      <c r="AJ19" s="114"/>
      <c r="AK19" s="114"/>
      <c r="AL19" s="114"/>
      <c r="AM19" s="114"/>
      <c r="AN19" s="114"/>
      <c r="AO19" s="114"/>
      <c r="AQ19" s="93" t="s">
        <v>25</v>
      </c>
      <c r="AR19" s="93" t="s">
        <v>26</v>
      </c>
      <c r="AS19" s="93" t="s">
        <v>27</v>
      </c>
      <c r="AT19" s="93" t="s">
        <v>31</v>
      </c>
      <c r="AU19" s="93" t="s">
        <v>32</v>
      </c>
      <c r="AV19" s="93" t="s">
        <v>33</v>
      </c>
      <c r="AW19" s="93" t="s">
        <v>28</v>
      </c>
      <c r="AX19" s="93" t="s">
        <v>29</v>
      </c>
      <c r="AY19" s="37" t="s">
        <v>30</v>
      </c>
      <c r="BA19" s="109"/>
      <c r="BB19" s="113"/>
      <c r="BC19" s="113"/>
      <c r="BD19" s="113"/>
      <c r="BE19" s="113"/>
      <c r="BF19" s="113"/>
      <c r="BG19" s="113"/>
      <c r="BH19" s="113"/>
      <c r="BI19" s="119">
        <v>8</v>
      </c>
      <c r="BJ19" s="134">
        <f t="shared" si="12"/>
        <v>1</v>
      </c>
      <c r="BK19" s="110">
        <f t="shared" si="13"/>
        <v>1</v>
      </c>
      <c r="BL19" s="110">
        <f t="shared" si="13"/>
        <v>1</v>
      </c>
      <c r="BM19" s="110">
        <f t="shared" si="13"/>
        <v>1</v>
      </c>
      <c r="BN19" s="110">
        <f t="shared" si="13"/>
        <v>1</v>
      </c>
      <c r="BO19" s="110">
        <f t="shared" si="13"/>
        <v>1</v>
      </c>
      <c r="BP19" s="110">
        <f t="shared" si="13"/>
        <v>1</v>
      </c>
      <c r="BQ19" s="110">
        <f t="shared" si="13"/>
        <v>0</v>
      </c>
      <c r="BR19" s="110">
        <f t="shared" si="13"/>
        <v>0</v>
      </c>
      <c r="BS19" s="110"/>
      <c r="BT19" s="110">
        <f t="shared" si="14"/>
        <v>4.7950000000000008</v>
      </c>
      <c r="BU19" s="80">
        <f>IFERROR(BT19-(SUMPRODUCT(BZ$13:INDEX($BZ$13:$CH$13,1,$U$4+1),BK19:INDEX($BK$12:$BR$142,S16,$U$4+1))),".")</f>
        <v>0.10595275000000104</v>
      </c>
      <c r="BV19" s="80">
        <f t="shared" si="17"/>
        <v>7.0640676223360122E-2</v>
      </c>
      <c r="BW19" s="171">
        <f t="shared" si="18"/>
        <v>2.2096506777893852E-2</v>
      </c>
      <c r="BX19" s="171"/>
      <c r="BY19" s="46" t="s">
        <v>16</v>
      </c>
      <c r="BZ19" s="32" t="str">
        <f t="shared" ref="BZ19:CI19" si="24">IF($BZ$20&lt;&gt;"erro",IF(BZ18&gt;$BZ20,"sign","nsig"),"erro")</f>
        <v>nsig</v>
      </c>
      <c r="CA19" s="33" t="str">
        <f t="shared" si="24"/>
        <v>sign</v>
      </c>
      <c r="CB19" s="33" t="str">
        <f t="shared" si="24"/>
        <v>nsig</v>
      </c>
      <c r="CC19" s="33" t="str">
        <f t="shared" si="24"/>
        <v>sign</v>
      </c>
      <c r="CD19" s="33" t="str">
        <f t="shared" si="24"/>
        <v>nsig</v>
      </c>
      <c r="CE19" s="33" t="str">
        <f t="shared" si="24"/>
        <v>sign</v>
      </c>
      <c r="CF19" s="33" t="e">
        <f t="shared" si="24"/>
        <v>#N/A</v>
      </c>
      <c r="CG19" s="33" t="e">
        <f t="shared" si="24"/>
        <v>#N/A</v>
      </c>
      <c r="CH19" s="33" t="e">
        <f t="shared" si="24"/>
        <v>#N/A</v>
      </c>
      <c r="CI19" s="34" t="e">
        <f t="shared" si="24"/>
        <v>#N/A</v>
      </c>
      <c r="CL19" s="1"/>
    </row>
    <row r="20" spans="2:90" ht="15.75" thickBot="1" x14ac:dyDescent="0.3">
      <c r="I20">
        <v>12</v>
      </c>
      <c r="J20" s="13"/>
      <c r="K20" s="12"/>
      <c r="L20" s="14"/>
      <c r="M20" s="104"/>
      <c r="N20" s="104"/>
      <c r="O20" s="159"/>
      <c r="Q20" s="18"/>
      <c r="R20" s="239"/>
      <c r="S20" s="56">
        <v>12</v>
      </c>
      <c r="T20" s="92"/>
      <c r="U20" s="92"/>
      <c r="V20" s="140"/>
      <c r="W20" s="144"/>
      <c r="X20" s="105"/>
      <c r="Y20" s="149"/>
      <c r="Z20" s="108"/>
      <c r="AA20" s="191">
        <v>9</v>
      </c>
      <c r="AB20" s="190"/>
      <c r="AC20" s="190"/>
      <c r="AD20" s="28"/>
      <c r="AE20" s="174"/>
      <c r="AF20" s="174"/>
      <c r="AG20" s="174"/>
      <c r="AH20" s="174"/>
      <c r="AI20" s="114"/>
      <c r="AJ20" s="114"/>
      <c r="AK20" s="114"/>
      <c r="AL20" s="114"/>
      <c r="AM20" s="114"/>
      <c r="AN20" s="114"/>
      <c r="AO20" s="114"/>
      <c r="AQ20" s="63">
        <v>1</v>
      </c>
      <c r="AR20" s="63">
        <v>1</v>
      </c>
      <c r="AS20" s="63">
        <v>1</v>
      </c>
      <c r="AT20" s="63">
        <v>1</v>
      </c>
      <c r="AU20" s="63">
        <v>0</v>
      </c>
      <c r="AV20" s="63">
        <v>1</v>
      </c>
      <c r="AW20" s="63">
        <v>0</v>
      </c>
      <c r="AX20" s="63">
        <v>1</v>
      </c>
      <c r="BB20" s="20"/>
      <c r="BC20" s="20"/>
      <c r="BD20" s="20"/>
      <c r="BE20" s="20"/>
      <c r="BF20" s="20"/>
      <c r="BG20" s="20"/>
      <c r="BH20" s="20"/>
      <c r="BI20" s="119">
        <v>9</v>
      </c>
      <c r="BJ20" s="135">
        <f t="shared" si="12"/>
        <v>0</v>
      </c>
      <c r="BK20" s="110">
        <f t="shared" si="13"/>
        <v>0</v>
      </c>
      <c r="BL20" s="110">
        <f t="shared" si="13"/>
        <v>0</v>
      </c>
      <c r="BM20" s="110">
        <f t="shared" si="13"/>
        <v>0</v>
      </c>
      <c r="BN20" s="110">
        <f t="shared" si="13"/>
        <v>0</v>
      </c>
      <c r="BO20" s="110">
        <f t="shared" si="13"/>
        <v>0</v>
      </c>
      <c r="BP20" s="110">
        <f t="shared" si="13"/>
        <v>1</v>
      </c>
      <c r="BQ20" s="110">
        <f t="shared" si="13"/>
        <v>0</v>
      </c>
      <c r="BR20" s="110">
        <f t="shared" si="13"/>
        <v>0</v>
      </c>
      <c r="BS20" s="110"/>
      <c r="BT20" s="110">
        <f t="shared" si="14"/>
        <v>0</v>
      </c>
      <c r="BU20" s="80">
        <f>IFERROR(BT20-(SUMPRODUCT(BZ$13:INDEX($BZ$13:$CH$13,1,$U$4+1),BK20:INDEX($BK$12:$BR$142,S17,$U$4+1))),".")</f>
        <v>-2.4755523749999999</v>
      </c>
      <c r="BV20" s="80">
        <f t="shared" si="17"/>
        <v>-1.6504969790434272</v>
      </c>
      <c r="BW20" s="171" t="str">
        <f t="shared" si="18"/>
        <v>.</v>
      </c>
      <c r="BX20" s="171"/>
      <c r="BY20" s="32" t="s">
        <v>17</v>
      </c>
      <c r="BZ20" s="41">
        <f>IF(CD20&gt;CB20-1,"erro",TINV(CF20/2,CD20))</f>
        <v>4.3026527297494637</v>
      </c>
      <c r="CA20" s="33" t="s">
        <v>19</v>
      </c>
      <c r="CB20" s="33">
        <f>S4</f>
        <v>8</v>
      </c>
      <c r="CC20" s="32" t="s">
        <v>18</v>
      </c>
      <c r="CD20" s="124">
        <f>AT9</f>
        <v>2</v>
      </c>
      <c r="CE20" s="32" t="s">
        <v>20</v>
      </c>
      <c r="CF20" s="186">
        <f>AQ6</f>
        <v>0.1</v>
      </c>
      <c r="CG20" s="53"/>
      <c r="CH20" s="53"/>
      <c r="CI20" s="7"/>
      <c r="CL20" s="1"/>
    </row>
    <row r="21" spans="2:90" ht="15.75" thickBot="1" x14ac:dyDescent="0.3">
      <c r="I21">
        <v>13</v>
      </c>
      <c r="J21" s="13"/>
      <c r="K21" s="12"/>
      <c r="L21" s="14"/>
      <c r="M21" s="104"/>
      <c r="N21" s="104"/>
      <c r="O21" s="159"/>
      <c r="Q21" s="18"/>
      <c r="R21" s="231"/>
      <c r="S21" s="56">
        <v>13</v>
      </c>
      <c r="T21" s="92"/>
      <c r="U21" s="92"/>
      <c r="V21" s="140"/>
      <c r="W21" s="144"/>
      <c r="X21" s="105"/>
      <c r="Y21" s="149"/>
      <c r="Z21" s="108"/>
      <c r="AA21" s="191">
        <v>3</v>
      </c>
      <c r="AB21" s="190"/>
      <c r="AC21" s="190"/>
      <c r="AD21" s="28"/>
      <c r="AE21" s="174"/>
      <c r="AF21" s="174"/>
      <c r="AG21" s="174"/>
      <c r="AH21" s="174"/>
      <c r="AI21" s="114"/>
      <c r="AJ21" s="114"/>
      <c r="AK21" s="114"/>
      <c r="AL21" s="114"/>
      <c r="AM21" s="114"/>
      <c r="AN21" s="114"/>
      <c r="AO21" s="114"/>
      <c r="AQ21" s="54" t="s">
        <v>0</v>
      </c>
      <c r="AR21" s="61" t="s">
        <v>1</v>
      </c>
      <c r="AS21" s="61" t="s">
        <v>2</v>
      </c>
      <c r="AT21" s="59" t="s">
        <v>11</v>
      </c>
      <c r="AU21" s="62" t="s">
        <v>12</v>
      </c>
      <c r="AV21" s="62" t="s">
        <v>13</v>
      </c>
      <c r="AW21" s="62" t="s">
        <v>62</v>
      </c>
      <c r="AX21" s="148" t="s">
        <v>58</v>
      </c>
      <c r="AY21" s="163" t="s">
        <v>59</v>
      </c>
      <c r="AZ21" s="167"/>
      <c r="BI21" s="119"/>
      <c r="BK21" s="110">
        <f t="shared" si="13"/>
        <v>0</v>
      </c>
      <c r="BL21" s="110">
        <f t="shared" si="13"/>
        <v>0</v>
      </c>
      <c r="BM21" s="110">
        <f t="shared" si="13"/>
        <v>0</v>
      </c>
      <c r="BN21" s="110">
        <f t="shared" si="13"/>
        <v>0</v>
      </c>
      <c r="BO21" s="110">
        <f t="shared" si="13"/>
        <v>0</v>
      </c>
      <c r="BP21" s="110">
        <f t="shared" si="13"/>
        <v>1</v>
      </c>
      <c r="BQ21" s="110">
        <f t="shared" si="13"/>
        <v>0</v>
      </c>
      <c r="BR21" s="110">
        <f t="shared" si="13"/>
        <v>0</v>
      </c>
      <c r="BS21" s="110"/>
      <c r="BT21" s="110">
        <f t="shared" si="14"/>
        <v>0</v>
      </c>
      <c r="BU21" s="80">
        <f>IFERROR(BT21-(SUMPRODUCT(BZ$13:INDEX($BZ$13:$CH$13,1,$U$4+1),BK21:INDEX($BK$12:$BR$142,S18,$U$4+1))),".")</f>
        <v>-2.4755523749999999</v>
      </c>
      <c r="BV21" s="80">
        <f t="shared" si="17"/>
        <v>-1.6504969790434272</v>
      </c>
      <c r="BW21" s="171" t="str">
        <f t="shared" si="18"/>
        <v>.</v>
      </c>
      <c r="BX21" s="171"/>
      <c r="CI21"/>
      <c r="CL21" s="1"/>
    </row>
    <row r="22" spans="2:90" ht="15.75" thickBot="1" x14ac:dyDescent="0.3">
      <c r="J22" s="21"/>
      <c r="K22" s="21"/>
      <c r="P22" s="18"/>
      <c r="Q22" s="18"/>
      <c r="R22" s="232"/>
      <c r="S22" s="56">
        <v>14</v>
      </c>
      <c r="T22" s="92"/>
      <c r="U22" s="92"/>
      <c r="V22" s="140"/>
      <c r="W22" s="144"/>
      <c r="X22" s="105"/>
      <c r="Y22" s="145"/>
      <c r="Z22" s="107"/>
      <c r="AA22" s="191">
        <v>2</v>
      </c>
      <c r="AB22" s="190"/>
      <c r="AC22" s="190"/>
      <c r="AD22" s="28"/>
      <c r="AE22" s="174"/>
      <c r="AF22" s="174"/>
      <c r="AG22" s="174"/>
      <c r="AH22" s="174"/>
      <c r="AI22" s="114"/>
      <c r="AJ22" s="114"/>
      <c r="AK22" s="114"/>
      <c r="AL22" s="114"/>
      <c r="AM22" s="114"/>
      <c r="AN22" s="114"/>
      <c r="AO22" s="114"/>
      <c r="AQ22" s="146">
        <f t="shared" ref="AQ22:AQ37" si="25">T9*AQ$20</f>
        <v>-1</v>
      </c>
      <c r="AR22" s="146">
        <f t="shared" ref="AR22:AR37" si="26">U9*AR$20</f>
        <v>-0.99999999999999989</v>
      </c>
      <c r="AS22" s="146">
        <f t="shared" ref="AS22:AS37" si="27">V9*AS$20</f>
        <v>-1</v>
      </c>
      <c r="AT22" s="146">
        <f t="shared" ref="AT22:AT37" si="28">T9*AT$20*U9</f>
        <v>0.99999999999999989</v>
      </c>
      <c r="AU22" s="146">
        <f t="shared" ref="AU22:AU37" si="29">T9*AU$20*V9</f>
        <v>0</v>
      </c>
      <c r="AV22" s="146">
        <f t="shared" ref="AV22:AV37" si="30">V9*AV$20*U9</f>
        <v>0.99999999999999989</v>
      </c>
      <c r="AW22" s="146">
        <f t="shared" ref="AW22:AW37" si="31">T9^2*AW$20</f>
        <v>0</v>
      </c>
      <c r="AX22" s="162">
        <v>1</v>
      </c>
      <c r="AY22" s="164">
        <f t="shared" ref="AY22:AY56" si="32">Z9</f>
        <v>2.2154579999999999</v>
      </c>
      <c r="AZ22" s="147"/>
      <c r="BI22" s="119"/>
      <c r="BK22" s="110">
        <f t="shared" ref="BK22:BR31" si="33">IFERROR(INDEX($AQ$22:$AX$61,$S19,BK$11),0)</f>
        <v>0</v>
      </c>
      <c r="BL22" s="110">
        <f t="shared" si="33"/>
        <v>0</v>
      </c>
      <c r="BM22" s="110">
        <f t="shared" si="33"/>
        <v>0</v>
      </c>
      <c r="BN22" s="110">
        <f t="shared" si="33"/>
        <v>0</v>
      </c>
      <c r="BO22" s="110">
        <f t="shared" si="33"/>
        <v>0</v>
      </c>
      <c r="BP22" s="110">
        <f t="shared" si="33"/>
        <v>1</v>
      </c>
      <c r="BQ22" s="110">
        <f t="shared" si="33"/>
        <v>0</v>
      </c>
      <c r="BR22" s="110">
        <f t="shared" si="33"/>
        <v>0</v>
      </c>
      <c r="BS22" s="110"/>
      <c r="BT22" s="110">
        <f t="shared" si="14"/>
        <v>0</v>
      </c>
      <c r="BU22" s="80">
        <f>IFERROR(BT22-(SUMPRODUCT(BZ$13:INDEX($BZ$13:$CH$13,1,$U$4+1),BK22:INDEX($BK$12:$BR$142,S19,$U$4+1))),".")</f>
        <v>-2.4755523749999999</v>
      </c>
      <c r="BV22" s="80">
        <f t="shared" si="17"/>
        <v>-1.6504969790434272</v>
      </c>
      <c r="BW22" s="171" t="str">
        <f t="shared" si="18"/>
        <v>.</v>
      </c>
      <c r="BX22" s="171"/>
      <c r="CI22"/>
      <c r="CL22" s="1"/>
    </row>
    <row r="23" spans="2:90" ht="15.75" customHeight="1" thickBot="1" x14ac:dyDescent="0.3">
      <c r="P23" s="18"/>
      <c r="Q23" s="18"/>
      <c r="R23" s="232"/>
      <c r="S23" s="55">
        <v>15</v>
      </c>
      <c r="T23" s="92"/>
      <c r="U23" s="92"/>
      <c r="V23" s="140"/>
      <c r="W23" s="144"/>
      <c r="X23" s="105"/>
      <c r="Y23" s="145"/>
      <c r="Z23" s="107"/>
      <c r="AA23" s="191">
        <v>4</v>
      </c>
      <c r="AB23" s="190"/>
      <c r="AC23" s="190"/>
      <c r="AD23" s="28"/>
      <c r="AE23" s="174"/>
      <c r="AF23" s="174"/>
      <c r="AG23" s="174"/>
      <c r="AH23" s="174"/>
      <c r="AI23" s="114"/>
      <c r="AJ23" s="114"/>
      <c r="AK23" s="114"/>
      <c r="AL23" s="114"/>
      <c r="AM23" s="114"/>
      <c r="AN23" s="114"/>
      <c r="AO23" s="114"/>
      <c r="AQ23" s="52">
        <f t="shared" si="25"/>
        <v>-1</v>
      </c>
      <c r="AR23" s="52">
        <f t="shared" si="26"/>
        <v>-0.99999999999999989</v>
      </c>
      <c r="AS23" s="52">
        <f t="shared" si="27"/>
        <v>1</v>
      </c>
      <c r="AT23" s="52">
        <f t="shared" si="28"/>
        <v>0.99999999999999989</v>
      </c>
      <c r="AU23" s="52">
        <f t="shared" si="29"/>
        <v>0</v>
      </c>
      <c r="AV23" s="52">
        <f t="shared" si="30"/>
        <v>-0.99999999999999989</v>
      </c>
      <c r="AW23" s="52">
        <f t="shared" si="31"/>
        <v>0</v>
      </c>
      <c r="AX23" s="78">
        <v>1</v>
      </c>
      <c r="AY23" s="164">
        <f t="shared" si="32"/>
        <v>2.6654775000000006</v>
      </c>
      <c r="AZ23" s="110"/>
      <c r="BI23" s="119"/>
      <c r="BK23" s="110">
        <f t="shared" si="33"/>
        <v>0</v>
      </c>
      <c r="BL23" s="110">
        <f t="shared" si="33"/>
        <v>0</v>
      </c>
      <c r="BM23" s="110">
        <f t="shared" si="33"/>
        <v>0</v>
      </c>
      <c r="BN23" s="110">
        <f t="shared" si="33"/>
        <v>0</v>
      </c>
      <c r="BO23" s="110">
        <f t="shared" si="33"/>
        <v>0</v>
      </c>
      <c r="BP23" s="110">
        <f t="shared" si="33"/>
        <v>1</v>
      </c>
      <c r="BQ23" s="110">
        <f t="shared" si="33"/>
        <v>0</v>
      </c>
      <c r="BR23" s="110">
        <f t="shared" si="33"/>
        <v>0</v>
      </c>
      <c r="BS23" s="110"/>
      <c r="BT23" s="110">
        <f t="shared" si="14"/>
        <v>0</v>
      </c>
      <c r="BU23" s="80">
        <f>IFERROR(BT23-(SUMPRODUCT(BZ$13:INDEX($BZ$13:$CH$13,1,$U$4+1),BK23:INDEX($BK$12:$BR$142,S20,$U$4+1))),".")</f>
        <v>-2.4755523749999999</v>
      </c>
      <c r="BV23" s="80">
        <f t="shared" si="17"/>
        <v>-1.6504969790434272</v>
      </c>
      <c r="BW23" s="171" t="str">
        <f t="shared" si="18"/>
        <v>.</v>
      </c>
      <c r="BX23" s="171"/>
      <c r="BY23" s="111"/>
      <c r="BZ23" s="111"/>
      <c r="CA23" s="111"/>
      <c r="CB23" s="111"/>
      <c r="CC23" s="111"/>
      <c r="CD23" s="111"/>
      <c r="CE23" s="111"/>
      <c r="CF23" s="111"/>
      <c r="CG23" s="111"/>
      <c r="CH23" s="111"/>
      <c r="CI23" s="172"/>
      <c r="CJ23" s="111"/>
      <c r="CK23" s="111"/>
      <c r="CL23" s="111"/>
    </row>
    <row r="24" spans="2:90" ht="15.75" customHeight="1" thickBot="1" x14ac:dyDescent="0.3">
      <c r="C24" s="32" t="s">
        <v>79</v>
      </c>
      <c r="D24" s="33"/>
      <c r="E24" s="33"/>
      <c r="F24" s="33"/>
      <c r="G24" s="34"/>
      <c r="Q24" s="18"/>
      <c r="R24" s="232"/>
      <c r="S24" s="56">
        <v>16</v>
      </c>
      <c r="T24" s="28"/>
      <c r="U24" s="27"/>
      <c r="V24" s="141"/>
      <c r="W24" s="144"/>
      <c r="X24" s="105"/>
      <c r="Y24" s="145"/>
      <c r="Z24" s="107"/>
      <c r="AA24" s="191">
        <v>3</v>
      </c>
      <c r="AB24" s="190"/>
      <c r="AC24" s="190"/>
      <c r="AD24" s="28"/>
      <c r="AE24" s="174"/>
      <c r="AH24" s="174"/>
      <c r="AI24" s="114"/>
      <c r="AJ24" s="114"/>
      <c r="AK24" s="114"/>
      <c r="AL24" s="114"/>
      <c r="AM24" s="114"/>
      <c r="AN24" s="114"/>
      <c r="AO24" s="114"/>
      <c r="AP24" s="113"/>
      <c r="AQ24" s="52">
        <f t="shared" si="25"/>
        <v>1</v>
      </c>
      <c r="AR24" s="52">
        <f t="shared" si="26"/>
        <v>-0.99999999999999989</v>
      </c>
      <c r="AS24" s="52">
        <f t="shared" si="27"/>
        <v>-1</v>
      </c>
      <c r="AT24" s="52">
        <f t="shared" si="28"/>
        <v>-0.99999999999999989</v>
      </c>
      <c r="AU24" s="52">
        <f t="shared" si="29"/>
        <v>0</v>
      </c>
      <c r="AV24" s="52">
        <f t="shared" si="30"/>
        <v>0.99999999999999989</v>
      </c>
      <c r="AW24" s="52">
        <f t="shared" si="31"/>
        <v>0</v>
      </c>
      <c r="AX24" s="78">
        <v>1</v>
      </c>
      <c r="AY24" s="164">
        <f t="shared" si="32"/>
        <v>1.1659424999999994</v>
      </c>
      <c r="AZ24" s="110"/>
      <c r="BB24" s="112"/>
      <c r="BC24" s="112"/>
      <c r="BD24" s="112"/>
      <c r="BE24" s="112"/>
      <c r="BF24" s="112"/>
      <c r="BG24" s="112"/>
      <c r="BH24" s="112"/>
      <c r="BI24" s="119"/>
      <c r="BK24" s="110">
        <f t="shared" si="33"/>
        <v>0</v>
      </c>
      <c r="BL24" s="110">
        <f t="shared" si="33"/>
        <v>0</v>
      </c>
      <c r="BM24" s="110">
        <f t="shared" si="33"/>
        <v>0</v>
      </c>
      <c r="BN24" s="110">
        <f t="shared" si="33"/>
        <v>0</v>
      </c>
      <c r="BO24" s="110">
        <f t="shared" si="33"/>
        <v>0</v>
      </c>
      <c r="BP24" s="110">
        <f t="shared" si="33"/>
        <v>1</v>
      </c>
      <c r="BQ24" s="110">
        <f t="shared" si="33"/>
        <v>0</v>
      </c>
      <c r="BR24" s="110">
        <f t="shared" si="33"/>
        <v>0</v>
      </c>
      <c r="BS24" s="110"/>
      <c r="BT24" s="110">
        <f t="shared" si="14"/>
        <v>0</v>
      </c>
      <c r="BU24" s="80">
        <f>IFERROR(BT24-(SUMPRODUCT(BZ$13:INDEX($BZ$13:$CH$13,1,$U$4+1),BK24:INDEX($BK$12:$BR$142,S21,$U$4+1))),".")</f>
        <v>-2.4755523749999999</v>
      </c>
      <c r="BV24" s="80">
        <f t="shared" si="17"/>
        <v>-1.6504969790434272</v>
      </c>
      <c r="BW24" s="171" t="str">
        <f t="shared" si="18"/>
        <v>.</v>
      </c>
      <c r="BX24" s="171"/>
      <c r="BY24" s="111"/>
      <c r="BZ24" s="111"/>
      <c r="CA24" s="111"/>
      <c r="CB24" s="111"/>
      <c r="CC24" s="111"/>
      <c r="CD24" s="111"/>
      <c r="CE24" s="121"/>
      <c r="CF24" s="173"/>
      <c r="CG24" s="111"/>
      <c r="CH24" s="111"/>
      <c r="CI24" s="172"/>
      <c r="CJ24" s="111"/>
      <c r="CK24" s="111"/>
      <c r="CL24" s="111"/>
    </row>
    <row r="25" spans="2:90" ht="15.75" customHeight="1" thickBot="1" x14ac:dyDescent="0.3">
      <c r="R25" s="232"/>
      <c r="S25" s="56"/>
      <c r="T25" s="28"/>
      <c r="U25" s="27"/>
      <c r="V25" s="141"/>
      <c r="W25" s="144"/>
      <c r="X25" s="105"/>
      <c r="Y25" s="145"/>
      <c r="Z25" s="107"/>
      <c r="AA25" s="192">
        <v>4</v>
      </c>
      <c r="AB25" s="190"/>
      <c r="AC25" s="190"/>
      <c r="AD25" s="28"/>
      <c r="AE25" s="174"/>
      <c r="AH25" s="174"/>
      <c r="AI25" s="114"/>
      <c r="AJ25" s="114"/>
      <c r="AK25" s="114"/>
      <c r="AL25" s="114"/>
      <c r="AM25" s="114"/>
      <c r="AN25" s="114"/>
      <c r="AO25" s="114"/>
      <c r="AP25" s="113"/>
      <c r="AQ25" s="52">
        <f t="shared" si="25"/>
        <v>1</v>
      </c>
      <c r="AR25" s="52">
        <f t="shared" si="26"/>
        <v>-0.99999999999999989</v>
      </c>
      <c r="AS25" s="52">
        <f t="shared" si="27"/>
        <v>1</v>
      </c>
      <c r="AT25" s="52">
        <f t="shared" si="28"/>
        <v>-0.99999999999999989</v>
      </c>
      <c r="AU25" s="52">
        <f t="shared" si="29"/>
        <v>0</v>
      </c>
      <c r="AV25" s="52">
        <f t="shared" si="30"/>
        <v>-0.99999999999999989</v>
      </c>
      <c r="AW25" s="52">
        <f t="shared" si="31"/>
        <v>0</v>
      </c>
      <c r="AX25" s="78">
        <v>1</v>
      </c>
      <c r="AY25" s="164">
        <f t="shared" si="32"/>
        <v>0.70677750000000017</v>
      </c>
      <c r="AZ25" s="110"/>
      <c r="BB25" s="112"/>
      <c r="BC25" s="112"/>
      <c r="BD25" s="112"/>
      <c r="BE25" s="112"/>
      <c r="BF25" s="112"/>
      <c r="BG25" s="112"/>
      <c r="BH25" s="112"/>
      <c r="BI25" s="119"/>
      <c r="BK25" s="110">
        <f t="shared" si="33"/>
        <v>0</v>
      </c>
      <c r="BL25" s="110">
        <f t="shared" si="33"/>
        <v>0</v>
      </c>
      <c r="BM25" s="110">
        <f t="shared" si="33"/>
        <v>0</v>
      </c>
      <c r="BN25" s="110">
        <f t="shared" si="33"/>
        <v>0</v>
      </c>
      <c r="BO25" s="110">
        <f t="shared" si="33"/>
        <v>0</v>
      </c>
      <c r="BP25" s="110">
        <f t="shared" si="33"/>
        <v>1</v>
      </c>
      <c r="BQ25" s="110">
        <f t="shared" si="33"/>
        <v>0</v>
      </c>
      <c r="BR25" s="110">
        <f t="shared" si="33"/>
        <v>0</v>
      </c>
      <c r="BS25" s="110"/>
      <c r="BT25" s="110">
        <f t="shared" si="14"/>
        <v>0</v>
      </c>
      <c r="BU25" s="80">
        <f>IFERROR(BT25-(SUMPRODUCT(BZ$13:INDEX($BZ$13:$CH$13,1,$U$4+1),BK25:INDEX($BK$12:$BR$142,S22,$U$4+1))),".")</f>
        <v>-2.4755523749999999</v>
      </c>
      <c r="BV25" s="80">
        <f t="shared" si="17"/>
        <v>-1.6504969790434272</v>
      </c>
      <c r="BW25" s="171" t="str">
        <f t="shared" si="18"/>
        <v>.</v>
      </c>
      <c r="BX25" s="171"/>
      <c r="BY25" s="111"/>
      <c r="BZ25" s="111"/>
      <c r="CA25" s="111"/>
      <c r="CB25" s="111"/>
      <c r="CC25" s="112"/>
      <c r="CD25" s="112"/>
      <c r="CE25" s="121"/>
      <c r="CF25" s="121"/>
      <c r="CG25" s="111"/>
      <c r="CH25" s="111"/>
      <c r="CI25" s="172"/>
      <c r="CJ25" s="111"/>
      <c r="CK25" s="111"/>
      <c r="CL25" s="111"/>
    </row>
    <row r="26" spans="2:90" x14ac:dyDescent="0.25">
      <c r="C26" s="247" t="s">
        <v>80</v>
      </c>
      <c r="D26" s="248"/>
      <c r="E26" s="248"/>
      <c r="F26" s="248"/>
      <c r="G26" s="248"/>
      <c r="H26" s="249"/>
      <c r="R26" s="232"/>
      <c r="S26" s="56"/>
      <c r="T26" s="28"/>
      <c r="U26" s="27"/>
      <c r="V26" s="141"/>
      <c r="W26" s="144"/>
      <c r="X26" s="105"/>
      <c r="Y26" s="145"/>
      <c r="Z26" s="107"/>
      <c r="AA26" s="192">
        <v>3</v>
      </c>
      <c r="AB26" s="190"/>
      <c r="AC26" s="190"/>
      <c r="AD26" s="28"/>
      <c r="AE26" s="174"/>
      <c r="AH26" s="174"/>
      <c r="AI26" s="114"/>
      <c r="AJ26" s="114"/>
      <c r="AK26" s="114"/>
      <c r="AL26" s="114"/>
      <c r="AM26" s="114"/>
      <c r="AN26" s="114"/>
      <c r="AO26" s="114"/>
      <c r="AP26" s="20"/>
      <c r="AQ26" s="52">
        <f t="shared" si="25"/>
        <v>-1</v>
      </c>
      <c r="AR26" s="52">
        <f t="shared" si="26"/>
        <v>1</v>
      </c>
      <c r="AS26" s="52">
        <f t="shared" si="27"/>
        <v>-1</v>
      </c>
      <c r="AT26" s="52">
        <f t="shared" si="28"/>
        <v>-1</v>
      </c>
      <c r="AU26" s="52">
        <f t="shared" si="29"/>
        <v>0</v>
      </c>
      <c r="AV26" s="52">
        <f t="shared" si="30"/>
        <v>-1</v>
      </c>
      <c r="AW26" s="52">
        <f t="shared" si="31"/>
        <v>0</v>
      </c>
      <c r="AX26" s="78">
        <v>1</v>
      </c>
      <c r="AY26" s="164">
        <f t="shared" si="32"/>
        <v>1.9422872499999999</v>
      </c>
      <c r="AZ26" s="110"/>
      <c r="BB26" s="114"/>
      <c r="BC26" s="114"/>
      <c r="BD26" s="114"/>
      <c r="BE26" s="114"/>
      <c r="BF26" s="114"/>
      <c r="BG26" s="114"/>
      <c r="BH26" s="114"/>
      <c r="BI26" s="119"/>
      <c r="BK26" s="110">
        <f t="shared" si="33"/>
        <v>0</v>
      </c>
      <c r="BL26" s="110">
        <f t="shared" si="33"/>
        <v>0</v>
      </c>
      <c r="BM26" s="110">
        <f t="shared" si="33"/>
        <v>0</v>
      </c>
      <c r="BN26" s="110">
        <f t="shared" si="33"/>
        <v>0</v>
      </c>
      <c r="BO26" s="110">
        <f t="shared" si="33"/>
        <v>0</v>
      </c>
      <c r="BP26" s="110">
        <f t="shared" si="33"/>
        <v>1</v>
      </c>
      <c r="BQ26" s="110">
        <f t="shared" si="33"/>
        <v>0</v>
      </c>
      <c r="BR26" s="110">
        <f t="shared" si="33"/>
        <v>0</v>
      </c>
      <c r="BS26" s="110"/>
      <c r="BT26" s="110">
        <f t="shared" si="14"/>
        <v>0</v>
      </c>
      <c r="BU26" s="80">
        <f>IFERROR(BT26-(SUMPRODUCT(BZ$13:INDEX($BZ$13:$CH$13,1,$U$4+1),BK26:INDEX($BK$12:$BR$142,S23,$U$4+1))),".")</f>
        <v>-2.4755523749999999</v>
      </c>
      <c r="BV26" s="80">
        <f t="shared" si="17"/>
        <v>-1.6504969790434272</v>
      </c>
      <c r="BW26" s="171" t="str">
        <f t="shared" si="18"/>
        <v>.</v>
      </c>
      <c r="BX26" s="171"/>
      <c r="BY26" s="111"/>
      <c r="BZ26" s="111"/>
      <c r="CA26" s="111"/>
      <c r="CB26" s="111"/>
      <c r="CC26" s="111"/>
      <c r="CD26" s="111"/>
      <c r="CE26" s="174"/>
      <c r="CF26" s="174"/>
      <c r="CG26" s="175"/>
      <c r="CH26" s="111"/>
      <c r="CI26" s="172"/>
      <c r="CJ26" s="111"/>
      <c r="CK26" s="111"/>
      <c r="CL26" s="111"/>
    </row>
    <row r="27" spans="2:90" ht="15" customHeight="1" x14ac:dyDescent="0.25">
      <c r="C27" s="250"/>
      <c r="D27" s="251"/>
      <c r="E27" s="251"/>
      <c r="F27" s="251"/>
      <c r="G27" s="251"/>
      <c r="H27" s="252"/>
      <c r="R27" s="232"/>
      <c r="S27" s="56"/>
      <c r="T27" s="28"/>
      <c r="U27" s="27"/>
      <c r="V27" s="141"/>
      <c r="W27" s="144"/>
      <c r="X27" s="105"/>
      <c r="Y27" s="145"/>
      <c r="Z27" s="107"/>
      <c r="AA27" s="192">
        <v>3</v>
      </c>
      <c r="AB27" s="190"/>
      <c r="AC27" s="190"/>
      <c r="AD27" s="28"/>
      <c r="AE27" s="174"/>
      <c r="AH27" s="174"/>
      <c r="AI27" s="114"/>
      <c r="AJ27" s="114"/>
      <c r="AK27" s="114"/>
      <c r="AL27" s="114"/>
      <c r="AM27" s="114"/>
      <c r="AN27" s="114"/>
      <c r="AO27" s="114"/>
      <c r="AQ27" s="52">
        <f t="shared" si="25"/>
        <v>-1</v>
      </c>
      <c r="AR27" s="52">
        <f t="shared" si="26"/>
        <v>1</v>
      </c>
      <c r="AS27" s="52">
        <f t="shared" si="27"/>
        <v>1</v>
      </c>
      <c r="AT27" s="52">
        <f t="shared" si="28"/>
        <v>-1</v>
      </c>
      <c r="AU27" s="52">
        <f t="shared" si="29"/>
        <v>0</v>
      </c>
      <c r="AV27" s="52">
        <f t="shared" si="30"/>
        <v>1</v>
      </c>
      <c r="AW27" s="52">
        <f t="shared" si="31"/>
        <v>0</v>
      </c>
      <c r="AX27" s="78">
        <v>1</v>
      </c>
      <c r="AY27" s="164">
        <f t="shared" si="32"/>
        <v>3.8324999999999987</v>
      </c>
      <c r="AZ27" s="110"/>
      <c r="BB27" s="114"/>
      <c r="BC27" s="114"/>
      <c r="BD27" s="114"/>
      <c r="BE27" s="114"/>
      <c r="BF27" s="114"/>
      <c r="BG27" s="114"/>
      <c r="BH27" s="114"/>
      <c r="BI27" s="119"/>
      <c r="BK27" s="110">
        <f t="shared" si="33"/>
        <v>0</v>
      </c>
      <c r="BL27" s="110">
        <f t="shared" si="33"/>
        <v>0</v>
      </c>
      <c r="BM27" s="110">
        <f t="shared" si="33"/>
        <v>0</v>
      </c>
      <c r="BN27" s="110">
        <f t="shared" si="33"/>
        <v>0</v>
      </c>
      <c r="BO27" s="110">
        <f t="shared" si="33"/>
        <v>0</v>
      </c>
      <c r="BP27" s="110">
        <f t="shared" si="33"/>
        <v>1</v>
      </c>
      <c r="BQ27" s="110">
        <f t="shared" si="33"/>
        <v>0</v>
      </c>
      <c r="BR27" s="110">
        <f t="shared" si="33"/>
        <v>0</v>
      </c>
      <c r="BS27" s="110"/>
      <c r="BT27" s="110">
        <f t="shared" si="14"/>
        <v>0</v>
      </c>
      <c r="BU27" s="80">
        <f>IFERROR(BT27-(SUMPRODUCT(BZ$13:INDEX($BZ$13:$CH$13,1,$U$4+1),BK27:INDEX($BK$12:$BR$142,S24,$U$4+1))),".")</f>
        <v>-2.4755523749999999</v>
      </c>
      <c r="BV27" s="80">
        <f t="shared" si="17"/>
        <v>-1.6504969790434272</v>
      </c>
      <c r="BW27" s="171" t="str">
        <f t="shared" si="18"/>
        <v>.</v>
      </c>
      <c r="BX27" s="171"/>
      <c r="BY27" s="111"/>
      <c r="BZ27" s="111"/>
      <c r="CA27" s="111"/>
      <c r="CB27" s="111"/>
      <c r="CC27" s="111"/>
      <c r="CD27" s="111"/>
      <c r="CE27" s="174"/>
      <c r="CF27" s="174"/>
      <c r="CG27" s="175"/>
      <c r="CH27" s="111"/>
      <c r="CI27" s="172"/>
      <c r="CJ27" s="111"/>
      <c r="CK27" s="111"/>
      <c r="CL27" s="111"/>
    </row>
    <row r="28" spans="2:90" ht="15" customHeight="1" thickBot="1" x14ac:dyDescent="0.3">
      <c r="B28" s="18"/>
      <c r="C28" s="253"/>
      <c r="D28" s="254"/>
      <c r="E28" s="254"/>
      <c r="F28" s="254"/>
      <c r="G28" s="254"/>
      <c r="H28" s="255"/>
      <c r="R28" s="232"/>
      <c r="S28" s="56"/>
      <c r="T28" s="28"/>
      <c r="U28" s="27"/>
      <c r="V28" s="141"/>
      <c r="W28" s="144"/>
      <c r="X28" s="105"/>
      <c r="Y28" s="145"/>
      <c r="Z28" s="107"/>
      <c r="AA28" s="192">
        <v>1</v>
      </c>
      <c r="AB28" s="190"/>
      <c r="AC28" s="190"/>
      <c r="AD28" s="28"/>
      <c r="AE28" s="174"/>
      <c r="AF28" s="174"/>
      <c r="AG28" s="174"/>
      <c r="AH28" s="174"/>
      <c r="AI28" s="114"/>
      <c r="AJ28" s="114"/>
      <c r="AK28" s="114"/>
      <c r="AL28" s="114"/>
      <c r="AM28" s="114"/>
      <c r="AN28" s="114"/>
      <c r="AO28" s="114"/>
      <c r="AQ28" s="52">
        <f t="shared" si="25"/>
        <v>1</v>
      </c>
      <c r="AR28" s="52">
        <f t="shared" si="26"/>
        <v>1</v>
      </c>
      <c r="AS28" s="52">
        <f t="shared" si="27"/>
        <v>-1</v>
      </c>
      <c r="AT28" s="52">
        <f t="shared" si="28"/>
        <v>1</v>
      </c>
      <c r="AU28" s="52">
        <f t="shared" si="29"/>
        <v>0</v>
      </c>
      <c r="AV28" s="52">
        <f t="shared" si="30"/>
        <v>-1</v>
      </c>
      <c r="AW28" s="52">
        <f t="shared" si="31"/>
        <v>0</v>
      </c>
      <c r="AX28" s="78">
        <v>1</v>
      </c>
      <c r="AY28" s="164">
        <f t="shared" si="32"/>
        <v>2.4809762499999999</v>
      </c>
      <c r="AZ28" s="110"/>
      <c r="BB28" s="114"/>
      <c r="BC28" s="114"/>
      <c r="BD28" s="114"/>
      <c r="BE28" s="114"/>
      <c r="BF28" s="114"/>
      <c r="BG28" s="114"/>
      <c r="BH28" s="114"/>
      <c r="BI28" s="114"/>
      <c r="BJ28" s="114"/>
      <c r="BK28" s="110">
        <f t="shared" si="33"/>
        <v>1</v>
      </c>
      <c r="BL28" s="110">
        <f t="shared" si="33"/>
        <v>1</v>
      </c>
      <c r="BM28" s="110">
        <f t="shared" si="33"/>
        <v>-1</v>
      </c>
      <c r="BN28" s="110">
        <f t="shared" si="33"/>
        <v>1</v>
      </c>
      <c r="BO28" s="110">
        <f t="shared" si="33"/>
        <v>-1</v>
      </c>
      <c r="BP28" s="110">
        <f t="shared" si="33"/>
        <v>1</v>
      </c>
      <c r="BQ28" s="110">
        <f t="shared" si="33"/>
        <v>0</v>
      </c>
      <c r="BR28" s="110">
        <f t="shared" si="33"/>
        <v>0</v>
      </c>
      <c r="BS28" s="110"/>
      <c r="BT28" s="110">
        <f t="shared" si="14"/>
        <v>0</v>
      </c>
      <c r="BU28" s="80" t="str">
        <f>IFERROR(BT28-(SUMPRODUCT(BZ$13:INDEX($BZ$13:$CH$13,1,$U$4+1),BK28:INDEX($BK$12:$BR$142,S25,$U$4+1))),".")</f>
        <v>.</v>
      </c>
      <c r="BV28" s="80" t="str">
        <f t="shared" si="17"/>
        <v>.</v>
      </c>
      <c r="BW28" s="171" t="str">
        <f t="shared" si="18"/>
        <v>.</v>
      </c>
      <c r="BX28" s="171"/>
      <c r="BY28" s="111"/>
      <c r="BZ28" s="111"/>
      <c r="CA28" s="111"/>
      <c r="CB28" s="111"/>
      <c r="CC28" s="111"/>
      <c r="CD28" s="111"/>
      <c r="CE28" s="174"/>
      <c r="CF28" s="174"/>
      <c r="CG28" s="175"/>
      <c r="CH28" s="111"/>
      <c r="CI28" s="172"/>
      <c r="CJ28" s="111"/>
      <c r="CK28" s="111"/>
      <c r="CL28" s="111"/>
    </row>
    <row r="29" spans="2:90" ht="15.75" customHeight="1" x14ac:dyDescent="0.25">
      <c r="B29" s="18"/>
      <c r="C29" s="100"/>
      <c r="D29" s="100"/>
      <c r="E29" s="100"/>
      <c r="F29" s="18"/>
      <c r="R29" s="232"/>
      <c r="S29" s="56"/>
      <c r="T29" s="13"/>
      <c r="U29" s="12"/>
      <c r="V29" s="141"/>
      <c r="W29" s="144"/>
      <c r="X29" s="105"/>
      <c r="Y29" s="145"/>
      <c r="Z29" s="107"/>
      <c r="AA29" s="192">
        <v>3</v>
      </c>
      <c r="AB29" s="190"/>
      <c r="AC29" s="190"/>
      <c r="AD29" s="28"/>
      <c r="AE29" s="174"/>
      <c r="AF29" s="174"/>
      <c r="AG29" s="174"/>
      <c r="AH29" s="174"/>
      <c r="AI29" s="114"/>
      <c r="AJ29" s="114"/>
      <c r="AK29" s="114"/>
      <c r="AL29" s="114"/>
      <c r="AM29" s="114"/>
      <c r="AN29" s="114"/>
      <c r="AO29" s="114"/>
      <c r="AQ29" s="52">
        <f t="shared" si="25"/>
        <v>1</v>
      </c>
      <c r="AR29" s="52">
        <f t="shared" si="26"/>
        <v>1</v>
      </c>
      <c r="AS29" s="52">
        <f t="shared" si="27"/>
        <v>1</v>
      </c>
      <c r="AT29" s="52">
        <f t="shared" si="28"/>
        <v>1</v>
      </c>
      <c r="AU29" s="52">
        <f t="shared" si="29"/>
        <v>0</v>
      </c>
      <c r="AV29" s="52">
        <f t="shared" si="30"/>
        <v>1</v>
      </c>
      <c r="AW29" s="52">
        <f t="shared" si="31"/>
        <v>0</v>
      </c>
      <c r="AX29" s="78">
        <v>1</v>
      </c>
      <c r="AY29" s="164">
        <f t="shared" si="32"/>
        <v>4.7950000000000008</v>
      </c>
      <c r="AZ29" s="110"/>
      <c r="BB29" s="114"/>
      <c r="BC29" s="114"/>
      <c r="BD29" s="114"/>
      <c r="BE29" s="114"/>
      <c r="BF29" s="114"/>
      <c r="BG29" s="114"/>
      <c r="BH29" s="114"/>
      <c r="BI29" s="114"/>
      <c r="BJ29" s="114"/>
      <c r="BK29" s="110">
        <f t="shared" si="33"/>
        <v>1</v>
      </c>
      <c r="BL29" s="110">
        <f t="shared" si="33"/>
        <v>1</v>
      </c>
      <c r="BM29" s="110">
        <f t="shared" si="33"/>
        <v>1</v>
      </c>
      <c r="BN29" s="110">
        <f t="shared" si="33"/>
        <v>1</v>
      </c>
      <c r="BO29" s="110">
        <f t="shared" si="33"/>
        <v>1</v>
      </c>
      <c r="BP29" s="110">
        <f t="shared" si="33"/>
        <v>1</v>
      </c>
      <c r="BQ29" s="110">
        <f t="shared" si="33"/>
        <v>0</v>
      </c>
      <c r="BR29" s="110">
        <f t="shared" si="33"/>
        <v>0</v>
      </c>
      <c r="BS29" s="110"/>
      <c r="BT29" s="110">
        <f t="shared" si="14"/>
        <v>0</v>
      </c>
      <c r="BU29" s="80" t="str">
        <f>IFERROR(BT29-(SUMPRODUCT(BZ$13:INDEX($BZ$13:$CH$13,1,$U$4+1),BK29:INDEX($BK$12:$BR$142,S26,$U$4+1))),".")</f>
        <v>.</v>
      </c>
      <c r="BV29" s="80" t="str">
        <f t="shared" si="17"/>
        <v>.</v>
      </c>
      <c r="BW29" s="171" t="str">
        <f t="shared" si="18"/>
        <v>.</v>
      </c>
      <c r="BX29" s="171"/>
      <c r="BY29" s="111"/>
      <c r="BZ29" s="111"/>
      <c r="CA29" s="111"/>
      <c r="CB29" s="111"/>
      <c r="CC29" s="111"/>
      <c r="CD29" s="111"/>
      <c r="CE29" s="174"/>
      <c r="CF29" s="174"/>
      <c r="CG29" s="175"/>
      <c r="CH29" s="111"/>
      <c r="CI29" s="172"/>
      <c r="CJ29" s="111"/>
      <c r="CK29" s="111"/>
      <c r="CL29" s="111"/>
    </row>
    <row r="30" spans="2:90" x14ac:dyDescent="0.25">
      <c r="B30" s="18"/>
      <c r="C30" s="100"/>
      <c r="D30" s="100"/>
      <c r="E30" s="106"/>
      <c r="F30" s="18"/>
      <c r="R30" s="232"/>
      <c r="S30" s="56"/>
      <c r="T30" s="13"/>
      <c r="U30" s="12"/>
      <c r="V30" s="141"/>
      <c r="W30" s="144"/>
      <c r="X30" s="105"/>
      <c r="Y30" s="145"/>
      <c r="Z30" s="107"/>
      <c r="AA30" s="192">
        <v>8</v>
      </c>
      <c r="AB30" s="190"/>
      <c r="AC30" s="190"/>
      <c r="AD30" s="28"/>
      <c r="AE30" s="174"/>
      <c r="AF30" s="174"/>
      <c r="AG30" s="174"/>
      <c r="AH30" s="174"/>
      <c r="AI30" s="114"/>
      <c r="AJ30" s="114"/>
      <c r="AK30" s="114"/>
      <c r="AL30" s="114"/>
      <c r="AM30" s="114"/>
      <c r="AN30" s="114"/>
      <c r="AO30" s="114"/>
      <c r="AP30" s="112"/>
      <c r="AQ30" s="52">
        <f t="shared" si="25"/>
        <v>0</v>
      </c>
      <c r="AR30" s="52">
        <f t="shared" si="26"/>
        <v>0</v>
      </c>
      <c r="AS30" s="52">
        <f t="shared" si="27"/>
        <v>0</v>
      </c>
      <c r="AT30" s="52">
        <f t="shared" si="28"/>
        <v>0</v>
      </c>
      <c r="AU30" s="52">
        <f t="shared" si="29"/>
        <v>0</v>
      </c>
      <c r="AV30" s="52">
        <f t="shared" si="30"/>
        <v>0</v>
      </c>
      <c r="AW30" s="52">
        <f t="shared" si="31"/>
        <v>0</v>
      </c>
      <c r="AX30" s="78">
        <v>1</v>
      </c>
      <c r="AY30" s="164">
        <f t="shared" si="32"/>
        <v>0</v>
      </c>
      <c r="AZ30" s="110"/>
      <c r="BB30" s="114"/>
      <c r="BC30" s="114"/>
      <c r="BD30" s="114"/>
      <c r="BE30" s="114"/>
      <c r="BF30" s="114"/>
      <c r="BG30" s="114"/>
      <c r="BH30" s="114"/>
      <c r="BI30" s="114"/>
      <c r="BJ30" s="114"/>
      <c r="BK30" s="110">
        <f t="shared" si="33"/>
        <v>0</v>
      </c>
      <c r="BL30" s="110">
        <f t="shared" si="33"/>
        <v>0</v>
      </c>
      <c r="BM30" s="110">
        <f t="shared" si="33"/>
        <v>0</v>
      </c>
      <c r="BN30" s="110">
        <f t="shared" si="33"/>
        <v>0</v>
      </c>
      <c r="BO30" s="110">
        <f t="shared" si="33"/>
        <v>0</v>
      </c>
      <c r="BP30" s="110">
        <f t="shared" si="33"/>
        <v>1</v>
      </c>
      <c r="BQ30" s="110">
        <f t="shared" si="33"/>
        <v>0</v>
      </c>
      <c r="BR30" s="110">
        <f t="shared" si="33"/>
        <v>0</v>
      </c>
      <c r="BS30" s="110"/>
      <c r="BT30" s="110">
        <f t="shared" si="14"/>
        <v>0</v>
      </c>
      <c r="BU30" s="80" t="str">
        <f>IFERROR(BT30-(SUMPRODUCT(BZ$13:INDEX($BZ$13:$CH$13,1,$U$4+1),BK30:INDEX($BK$12:$BR$142,S27,$U$4+1))),".")</f>
        <v>.</v>
      </c>
      <c r="BV30" s="80" t="str">
        <f t="shared" si="17"/>
        <v>.</v>
      </c>
      <c r="BW30" s="171" t="str">
        <f t="shared" si="18"/>
        <v>.</v>
      </c>
      <c r="BX30" s="171"/>
      <c r="BY30" s="111"/>
      <c r="BZ30" s="111"/>
      <c r="CA30" s="111"/>
      <c r="CB30" s="111"/>
      <c r="CC30" s="111"/>
      <c r="CD30" s="111"/>
      <c r="CE30" s="174"/>
      <c r="CF30" s="174"/>
      <c r="CG30" s="175"/>
      <c r="CH30" s="111"/>
      <c r="CI30" s="172"/>
      <c r="CJ30" s="111"/>
      <c r="CK30" s="111"/>
      <c r="CL30" s="111"/>
    </row>
    <row r="31" spans="2:90" ht="15.75" thickBot="1" x14ac:dyDescent="0.3">
      <c r="B31" s="18"/>
      <c r="C31" s="100"/>
      <c r="D31" s="100"/>
      <c r="E31" s="106"/>
      <c r="F31" s="18"/>
      <c r="R31" s="233"/>
      <c r="S31" s="57"/>
      <c r="T31" s="29"/>
      <c r="U31" s="30"/>
      <c r="V31" s="142"/>
      <c r="W31" s="144"/>
      <c r="X31" s="105"/>
      <c r="Y31" s="145"/>
      <c r="Z31" s="107"/>
      <c r="AA31" s="192">
        <v>4</v>
      </c>
      <c r="AB31" s="190"/>
      <c r="AC31" s="190"/>
      <c r="AD31" s="28"/>
      <c r="AE31" s="174"/>
      <c r="AF31" s="174"/>
      <c r="AG31" s="174"/>
      <c r="AH31" s="174"/>
      <c r="AI31" s="114"/>
      <c r="AJ31" s="114"/>
      <c r="AK31" s="114"/>
      <c r="AL31" s="114"/>
      <c r="AM31" s="114"/>
      <c r="AN31" s="114"/>
      <c r="AO31" s="114"/>
      <c r="AP31" s="112"/>
      <c r="AQ31" s="52">
        <f t="shared" si="25"/>
        <v>0</v>
      </c>
      <c r="AR31" s="52">
        <f t="shared" si="26"/>
        <v>0</v>
      </c>
      <c r="AS31" s="52">
        <f t="shared" si="27"/>
        <v>0</v>
      </c>
      <c r="AT31" s="52">
        <f t="shared" si="28"/>
        <v>0</v>
      </c>
      <c r="AU31" s="52">
        <f t="shared" si="29"/>
        <v>0</v>
      </c>
      <c r="AV31" s="52">
        <f t="shared" si="30"/>
        <v>0</v>
      </c>
      <c r="AW31" s="52">
        <f t="shared" si="31"/>
        <v>0</v>
      </c>
      <c r="AX31" s="78">
        <v>1</v>
      </c>
      <c r="AY31" s="164">
        <f t="shared" si="32"/>
        <v>0</v>
      </c>
      <c r="AZ31" s="110"/>
      <c r="BB31" s="114"/>
      <c r="BC31" s="114"/>
      <c r="BD31" s="114"/>
      <c r="BE31" s="114"/>
      <c r="BF31" s="114"/>
      <c r="BG31" s="114"/>
      <c r="BH31" s="114"/>
      <c r="BI31" s="114"/>
      <c r="BJ31" s="114"/>
      <c r="BK31" s="110">
        <f t="shared" si="33"/>
        <v>0</v>
      </c>
      <c r="BL31" s="110">
        <f t="shared" si="33"/>
        <v>0</v>
      </c>
      <c r="BM31" s="110">
        <f t="shared" si="33"/>
        <v>0</v>
      </c>
      <c r="BN31" s="110">
        <f t="shared" si="33"/>
        <v>0</v>
      </c>
      <c r="BO31" s="110">
        <f t="shared" si="33"/>
        <v>0</v>
      </c>
      <c r="BP31" s="110">
        <f t="shared" si="33"/>
        <v>1</v>
      </c>
      <c r="BQ31" s="110">
        <f t="shared" si="33"/>
        <v>0</v>
      </c>
      <c r="BR31" s="110">
        <f t="shared" si="33"/>
        <v>0</v>
      </c>
      <c r="BS31" s="110"/>
      <c r="BT31" s="110">
        <f t="shared" si="14"/>
        <v>0</v>
      </c>
      <c r="BU31" s="80" t="str">
        <f>IFERROR(BT31-(SUMPRODUCT(BZ$13:INDEX($BZ$13:$CH$13,1,$U$4+1),BK31:INDEX($BK$12:$BR$142,S28,$U$4+1))),".")</f>
        <v>.</v>
      </c>
      <c r="BV31" s="80" t="str">
        <f t="shared" si="17"/>
        <v>.</v>
      </c>
      <c r="BW31" s="171" t="str">
        <f t="shared" si="18"/>
        <v>.</v>
      </c>
      <c r="BX31" s="171"/>
      <c r="BY31" s="111"/>
      <c r="BZ31" s="111"/>
      <c r="CA31" s="111"/>
      <c r="CB31" s="111"/>
      <c r="CC31" s="111"/>
      <c r="CD31" s="111"/>
      <c r="CE31" s="174"/>
      <c r="CF31" s="174"/>
      <c r="CG31" s="175"/>
      <c r="CH31" s="111"/>
      <c r="CI31" s="172"/>
      <c r="CJ31" s="111"/>
      <c r="CK31" s="111"/>
      <c r="CL31" s="111"/>
    </row>
    <row r="32" spans="2:90" x14ac:dyDescent="0.25">
      <c r="B32" s="18"/>
      <c r="C32" s="100"/>
      <c r="D32" s="100"/>
      <c r="E32" s="106"/>
      <c r="F32" s="18"/>
      <c r="R32" s="231"/>
      <c r="S32" s="55"/>
      <c r="T32" s="25"/>
      <c r="U32" s="26"/>
      <c r="V32" s="143"/>
      <c r="W32" s="144"/>
      <c r="X32" s="105"/>
      <c r="Y32" s="145"/>
      <c r="Z32" s="107"/>
      <c r="AA32" s="193">
        <v>9</v>
      </c>
      <c r="AB32" s="190"/>
      <c r="AC32" s="190"/>
      <c r="AD32" s="28"/>
      <c r="AE32" s="174"/>
      <c r="AF32" s="174"/>
      <c r="AG32" s="174"/>
      <c r="AH32" s="174"/>
      <c r="AI32" s="114"/>
      <c r="AJ32" s="114"/>
      <c r="AK32" s="114"/>
      <c r="AL32" s="114"/>
      <c r="AM32" s="114"/>
      <c r="AN32" s="114"/>
      <c r="AO32" s="114"/>
      <c r="AP32" s="114"/>
      <c r="AQ32" s="52">
        <f t="shared" si="25"/>
        <v>0</v>
      </c>
      <c r="AR32" s="52">
        <f t="shared" si="26"/>
        <v>0</v>
      </c>
      <c r="AS32" s="52">
        <f t="shared" si="27"/>
        <v>0</v>
      </c>
      <c r="AT32" s="52">
        <f t="shared" si="28"/>
        <v>0</v>
      </c>
      <c r="AU32" s="52">
        <f t="shared" si="29"/>
        <v>0</v>
      </c>
      <c r="AV32" s="52">
        <f t="shared" si="30"/>
        <v>0</v>
      </c>
      <c r="AW32" s="52">
        <f t="shared" si="31"/>
        <v>0</v>
      </c>
      <c r="AX32" s="78">
        <v>1</v>
      </c>
      <c r="AY32" s="164">
        <f t="shared" si="32"/>
        <v>0</v>
      </c>
      <c r="AZ32" s="110"/>
      <c r="BB32" s="114"/>
      <c r="BC32" s="114"/>
      <c r="BD32" s="114"/>
      <c r="BE32" s="114"/>
      <c r="BF32" s="114"/>
      <c r="BG32" s="114"/>
      <c r="BH32" s="114"/>
      <c r="BI32" s="114"/>
      <c r="BJ32" s="114"/>
      <c r="BK32" s="110">
        <f t="shared" ref="BK32:BR41" si="34">IFERROR(INDEX($AQ$22:$AX$61,$S29,BK$11),0)</f>
        <v>0</v>
      </c>
      <c r="BL32" s="110">
        <f t="shared" si="34"/>
        <v>0</v>
      </c>
      <c r="BM32" s="110">
        <f t="shared" si="34"/>
        <v>0</v>
      </c>
      <c r="BN32" s="110">
        <f t="shared" si="34"/>
        <v>0</v>
      </c>
      <c r="BO32" s="110">
        <f t="shared" si="34"/>
        <v>0</v>
      </c>
      <c r="BP32" s="110">
        <f t="shared" si="34"/>
        <v>1</v>
      </c>
      <c r="BQ32" s="110">
        <f t="shared" si="34"/>
        <v>0</v>
      </c>
      <c r="BR32" s="110">
        <f t="shared" si="34"/>
        <v>0</v>
      </c>
      <c r="BS32" s="110"/>
      <c r="BT32" s="110">
        <f t="shared" si="14"/>
        <v>0</v>
      </c>
      <c r="BU32" s="80" t="str">
        <f>IFERROR(BT32-(SUMPRODUCT(BZ$13:INDEX($BZ$13:$CH$13,1,$U$4+1),BK32:INDEX($BK$12:$BR$142,S29,$U$4+1))),".")</f>
        <v>.</v>
      </c>
      <c r="BV32" s="80" t="str">
        <f t="shared" si="17"/>
        <v>.</v>
      </c>
      <c r="BW32" s="171" t="str">
        <f t="shared" si="18"/>
        <v>.</v>
      </c>
      <c r="BX32" s="171"/>
      <c r="BY32" s="111"/>
      <c r="BZ32" s="111"/>
      <c r="CA32" s="111"/>
      <c r="CB32" s="111"/>
      <c r="CC32" s="111"/>
      <c r="CD32" s="111"/>
      <c r="CE32" s="174"/>
      <c r="CF32" s="174"/>
      <c r="CG32" s="175"/>
      <c r="CH32" s="111"/>
      <c r="CI32" s="172"/>
      <c r="CJ32" s="111"/>
      <c r="CK32" s="111"/>
      <c r="CL32" s="111"/>
    </row>
    <row r="33" spans="2:90" x14ac:dyDescent="0.25">
      <c r="B33" s="18"/>
      <c r="C33" s="18"/>
      <c r="D33" s="18"/>
      <c r="E33" s="18"/>
      <c r="F33" s="18"/>
      <c r="R33" s="232"/>
      <c r="S33" s="56"/>
      <c r="T33" s="13"/>
      <c r="U33" s="12"/>
      <c r="V33" s="141"/>
      <c r="W33" s="144"/>
      <c r="X33" s="105"/>
      <c r="Y33" s="145"/>
      <c r="Z33" s="107"/>
      <c r="AA33" s="193">
        <v>10</v>
      </c>
      <c r="AB33" s="190"/>
      <c r="AC33" s="190"/>
      <c r="AD33" s="28"/>
      <c r="AE33" s="114"/>
      <c r="AF33" s="114"/>
      <c r="AG33" s="114"/>
      <c r="AH33" s="114"/>
      <c r="AI33" s="114"/>
      <c r="AJ33" s="114"/>
      <c r="AK33" s="114"/>
      <c r="AL33" s="114"/>
      <c r="AM33" s="114"/>
      <c r="AN33" s="114"/>
      <c r="AO33" s="114"/>
      <c r="AP33" s="114"/>
      <c r="AQ33" s="52">
        <f t="shared" si="25"/>
        <v>0</v>
      </c>
      <c r="AR33" s="52">
        <f t="shared" si="26"/>
        <v>0</v>
      </c>
      <c r="AS33" s="52">
        <f t="shared" si="27"/>
        <v>0</v>
      </c>
      <c r="AT33" s="52">
        <f t="shared" si="28"/>
        <v>0</v>
      </c>
      <c r="AU33" s="52">
        <f t="shared" si="29"/>
        <v>0</v>
      </c>
      <c r="AV33" s="52">
        <f t="shared" si="30"/>
        <v>0</v>
      </c>
      <c r="AW33" s="52">
        <f t="shared" si="31"/>
        <v>0</v>
      </c>
      <c r="AX33" s="78">
        <v>1</v>
      </c>
      <c r="AY33" s="164">
        <f t="shared" si="32"/>
        <v>0</v>
      </c>
      <c r="AZ33" s="110"/>
      <c r="BB33" s="114"/>
      <c r="BC33" s="114"/>
      <c r="BD33" s="114"/>
      <c r="BE33" s="114"/>
      <c r="BF33" s="114"/>
      <c r="BG33" s="114"/>
      <c r="BH33" s="114"/>
      <c r="BI33" s="114"/>
      <c r="BJ33" s="114"/>
      <c r="BK33" s="110">
        <f t="shared" si="34"/>
        <v>0</v>
      </c>
      <c r="BL33" s="110">
        <f t="shared" si="34"/>
        <v>0</v>
      </c>
      <c r="BM33" s="110">
        <f t="shared" si="34"/>
        <v>0</v>
      </c>
      <c r="BN33" s="110">
        <f t="shared" si="34"/>
        <v>0</v>
      </c>
      <c r="BO33" s="110">
        <f t="shared" si="34"/>
        <v>0</v>
      </c>
      <c r="BP33" s="110">
        <f t="shared" si="34"/>
        <v>1</v>
      </c>
      <c r="BQ33" s="110">
        <f t="shared" si="34"/>
        <v>0</v>
      </c>
      <c r="BR33" s="110">
        <f t="shared" si="34"/>
        <v>0</v>
      </c>
      <c r="BS33" s="110"/>
      <c r="BT33" s="110">
        <f t="shared" si="14"/>
        <v>0</v>
      </c>
      <c r="BU33" s="80" t="str">
        <f>IFERROR(BT33-(SUMPRODUCT(BZ$13:INDEX($BZ$13:$CH$13,1,$U$4+1),BK33:INDEX($BK$12:$BR$142,S30,$U$4+1))),".")</f>
        <v>.</v>
      </c>
      <c r="BV33" s="80" t="str">
        <f t="shared" si="17"/>
        <v>.</v>
      </c>
      <c r="BW33" s="171" t="str">
        <f t="shared" si="18"/>
        <v>.</v>
      </c>
      <c r="BX33" s="171"/>
      <c r="BY33" s="111"/>
      <c r="BZ33" s="111"/>
      <c r="CA33" s="111"/>
      <c r="CB33" s="111"/>
      <c r="CC33" s="111"/>
      <c r="CD33" s="111"/>
      <c r="CE33" s="174"/>
      <c r="CF33" s="174"/>
      <c r="CG33" s="175"/>
      <c r="CH33" s="111"/>
      <c r="CI33" s="172"/>
      <c r="CJ33" s="111"/>
      <c r="CK33" s="111"/>
      <c r="CL33" s="111"/>
    </row>
    <row r="34" spans="2:90" x14ac:dyDescent="0.25">
      <c r="R34" s="232"/>
      <c r="S34" s="56"/>
      <c r="T34" s="13"/>
      <c r="U34" s="12"/>
      <c r="V34" s="141"/>
      <c r="W34" s="144"/>
      <c r="X34" s="105"/>
      <c r="Y34" s="145"/>
      <c r="Z34" s="107"/>
      <c r="AA34" s="193">
        <v>11</v>
      </c>
      <c r="AB34" s="190"/>
      <c r="AC34" s="190"/>
      <c r="AD34" s="28"/>
      <c r="AE34" s="114"/>
      <c r="AF34" s="114"/>
      <c r="AG34" s="114"/>
      <c r="AH34" s="114"/>
      <c r="AI34" s="114"/>
      <c r="AJ34" s="114"/>
      <c r="AK34" s="114"/>
      <c r="AL34" s="114"/>
      <c r="AM34" s="114"/>
      <c r="AN34" s="114"/>
      <c r="AO34" s="114"/>
      <c r="AP34" s="114"/>
      <c r="AQ34" s="52">
        <f t="shared" si="25"/>
        <v>0</v>
      </c>
      <c r="AR34" s="52">
        <f t="shared" si="26"/>
        <v>0</v>
      </c>
      <c r="AS34" s="52">
        <f t="shared" si="27"/>
        <v>0</v>
      </c>
      <c r="AT34" s="52">
        <f t="shared" si="28"/>
        <v>0</v>
      </c>
      <c r="AU34" s="52">
        <f t="shared" si="29"/>
        <v>0</v>
      </c>
      <c r="AV34" s="52">
        <f t="shared" si="30"/>
        <v>0</v>
      </c>
      <c r="AW34" s="52">
        <f t="shared" si="31"/>
        <v>0</v>
      </c>
      <c r="AX34" s="78">
        <v>1</v>
      </c>
      <c r="AY34" s="164">
        <f t="shared" si="32"/>
        <v>0</v>
      </c>
      <c r="AZ34" s="110"/>
      <c r="BB34" s="114"/>
      <c r="BC34" s="114"/>
      <c r="BD34" s="114"/>
      <c r="BE34" s="114"/>
      <c r="BF34" s="114"/>
      <c r="BG34" s="114"/>
      <c r="BH34" s="114"/>
      <c r="BI34" s="114"/>
      <c r="BJ34" s="114"/>
      <c r="BK34" s="110">
        <f t="shared" si="34"/>
        <v>0</v>
      </c>
      <c r="BL34" s="110">
        <f t="shared" si="34"/>
        <v>0</v>
      </c>
      <c r="BM34" s="110">
        <f t="shared" si="34"/>
        <v>0</v>
      </c>
      <c r="BN34" s="110">
        <f t="shared" si="34"/>
        <v>0</v>
      </c>
      <c r="BO34" s="110">
        <f t="shared" si="34"/>
        <v>0</v>
      </c>
      <c r="BP34" s="110">
        <f t="shared" si="34"/>
        <v>1</v>
      </c>
      <c r="BQ34" s="110">
        <f t="shared" si="34"/>
        <v>0</v>
      </c>
      <c r="BR34" s="110">
        <f t="shared" si="34"/>
        <v>0</v>
      </c>
      <c r="BS34" s="110"/>
      <c r="BT34" s="110">
        <f t="shared" si="14"/>
        <v>0</v>
      </c>
      <c r="BU34" s="80" t="str">
        <f>IFERROR(BT34-(SUMPRODUCT(BZ$13:INDEX($BZ$13:$CH$13,1,$U$4+1),BK34:INDEX($BK$12:$BR$142,S31,$U$4+1))),".")</f>
        <v>.</v>
      </c>
      <c r="BV34" s="80" t="str">
        <f t="shared" si="17"/>
        <v>.</v>
      </c>
      <c r="BW34" s="171" t="str">
        <f t="shared" si="18"/>
        <v>.</v>
      </c>
      <c r="BX34" s="171"/>
      <c r="BY34" s="111"/>
      <c r="BZ34" s="111"/>
      <c r="CA34" s="111"/>
      <c r="CB34" s="111"/>
      <c r="CC34" s="111"/>
      <c r="CD34" s="111"/>
      <c r="CE34" s="174"/>
      <c r="CF34" s="174"/>
      <c r="CG34" s="175"/>
      <c r="CH34" s="111"/>
      <c r="CI34" s="172"/>
      <c r="CJ34" s="111"/>
      <c r="CK34" s="111"/>
      <c r="CL34" s="111"/>
    </row>
    <row r="35" spans="2:90" x14ac:dyDescent="0.25">
      <c r="R35" s="232"/>
      <c r="S35" s="56"/>
      <c r="T35" s="13"/>
      <c r="U35" s="12"/>
      <c r="V35" s="141"/>
      <c r="W35" s="144"/>
      <c r="X35" s="105"/>
      <c r="Y35" s="145"/>
      <c r="Z35" s="107"/>
      <c r="AA35" s="193">
        <v>12</v>
      </c>
      <c r="AB35" s="190"/>
      <c r="AC35" s="190"/>
      <c r="AD35" s="28"/>
      <c r="AE35" s="114"/>
      <c r="AF35" s="114"/>
      <c r="AG35" s="114"/>
      <c r="AH35" s="114"/>
      <c r="AI35" s="114"/>
      <c r="AJ35" s="114"/>
      <c r="AK35" s="114"/>
      <c r="AL35" s="114"/>
      <c r="AM35" s="114"/>
      <c r="AN35" s="114"/>
      <c r="AO35" s="114"/>
      <c r="AP35" s="114"/>
      <c r="AQ35" s="52">
        <f t="shared" si="25"/>
        <v>0</v>
      </c>
      <c r="AR35" s="52">
        <f t="shared" si="26"/>
        <v>0</v>
      </c>
      <c r="AS35" s="52">
        <f t="shared" si="27"/>
        <v>0</v>
      </c>
      <c r="AT35" s="52">
        <f t="shared" si="28"/>
        <v>0</v>
      </c>
      <c r="AU35" s="52">
        <f t="shared" si="29"/>
        <v>0</v>
      </c>
      <c r="AV35" s="52">
        <f t="shared" si="30"/>
        <v>0</v>
      </c>
      <c r="AW35" s="52">
        <f t="shared" si="31"/>
        <v>0</v>
      </c>
      <c r="AX35" s="78">
        <v>1</v>
      </c>
      <c r="AY35" s="164">
        <f t="shared" si="32"/>
        <v>0</v>
      </c>
      <c r="AZ35" s="110"/>
      <c r="BB35" s="114"/>
      <c r="BC35" s="114"/>
      <c r="BD35" s="114"/>
      <c r="BE35" s="114"/>
      <c r="BF35" s="114"/>
      <c r="BG35" s="114"/>
      <c r="BH35" s="114"/>
      <c r="BI35" s="114"/>
      <c r="BJ35" s="114"/>
      <c r="BK35" s="110">
        <f t="shared" si="34"/>
        <v>0</v>
      </c>
      <c r="BL35" s="110">
        <f t="shared" si="34"/>
        <v>0</v>
      </c>
      <c r="BM35" s="110">
        <f t="shared" si="34"/>
        <v>0</v>
      </c>
      <c r="BN35" s="110">
        <f t="shared" si="34"/>
        <v>0</v>
      </c>
      <c r="BO35" s="110">
        <f t="shared" si="34"/>
        <v>0</v>
      </c>
      <c r="BP35" s="110">
        <f t="shared" si="34"/>
        <v>1</v>
      </c>
      <c r="BQ35" s="110">
        <f t="shared" si="34"/>
        <v>0</v>
      </c>
      <c r="BR35" s="110">
        <f t="shared" si="34"/>
        <v>0</v>
      </c>
      <c r="BS35" s="110"/>
      <c r="BT35" s="110">
        <f t="shared" si="14"/>
        <v>0</v>
      </c>
      <c r="BU35" s="80" t="str">
        <f>IFERROR(BT35-(SUMPRODUCT(BZ$13:INDEX($BZ$13:$CH$13,1,$U$4+1),BK35:INDEX($BK$12:$BR$142,S32,$U$4+1))),".")</f>
        <v>.</v>
      </c>
      <c r="BV35" s="80" t="str">
        <f t="shared" si="17"/>
        <v>.</v>
      </c>
      <c r="BW35" s="171" t="str">
        <f t="shared" si="18"/>
        <v>.</v>
      </c>
      <c r="BX35" s="171"/>
      <c r="BY35" s="111"/>
      <c r="BZ35" s="111"/>
      <c r="CA35" s="111"/>
      <c r="CB35" s="111"/>
      <c r="CC35" s="111"/>
      <c r="CD35" s="111"/>
      <c r="CE35" s="174"/>
      <c r="CF35" s="174"/>
      <c r="CG35" s="175"/>
      <c r="CH35" s="111"/>
      <c r="CI35" s="172"/>
      <c r="CJ35" s="111"/>
      <c r="CK35" s="111"/>
      <c r="CL35" s="111"/>
    </row>
    <row r="36" spans="2:90" x14ac:dyDescent="0.25">
      <c r="R36" s="232"/>
      <c r="S36" s="56"/>
      <c r="T36" s="13"/>
      <c r="U36" s="12"/>
      <c r="V36" s="141"/>
      <c r="W36" s="144"/>
      <c r="X36" s="105"/>
      <c r="Y36" s="145"/>
      <c r="Z36" s="107"/>
      <c r="AA36" s="193">
        <v>13</v>
      </c>
      <c r="AB36" s="190"/>
      <c r="AC36" s="190"/>
      <c r="AD36" s="28"/>
      <c r="AE36" s="114"/>
      <c r="AF36" s="114"/>
      <c r="AG36" s="114"/>
      <c r="AH36" s="114"/>
      <c r="AI36" s="114"/>
      <c r="AJ36" s="114"/>
      <c r="AK36" s="114"/>
      <c r="AL36" s="114"/>
      <c r="AM36" s="114"/>
      <c r="AN36" s="114"/>
      <c r="AO36" s="114"/>
      <c r="AP36" s="114"/>
      <c r="AQ36" s="52">
        <f t="shared" si="25"/>
        <v>0</v>
      </c>
      <c r="AR36" s="52">
        <f t="shared" si="26"/>
        <v>0</v>
      </c>
      <c r="AS36" s="52">
        <f t="shared" si="27"/>
        <v>0</v>
      </c>
      <c r="AT36" s="52">
        <f t="shared" si="28"/>
        <v>0</v>
      </c>
      <c r="AU36" s="52">
        <f t="shared" si="29"/>
        <v>0</v>
      </c>
      <c r="AV36" s="52">
        <f t="shared" si="30"/>
        <v>0</v>
      </c>
      <c r="AW36" s="52">
        <f t="shared" si="31"/>
        <v>0</v>
      </c>
      <c r="AX36" s="78">
        <v>1</v>
      </c>
      <c r="AY36" s="164">
        <f t="shared" si="32"/>
        <v>0</v>
      </c>
      <c r="AZ36" s="110"/>
      <c r="BB36" s="114"/>
      <c r="BC36" s="114"/>
      <c r="BD36" s="114"/>
      <c r="BE36" s="114"/>
      <c r="BF36" s="114"/>
      <c r="BG36" s="114"/>
      <c r="BH36" s="114"/>
      <c r="BI36" s="114"/>
      <c r="BJ36" s="114"/>
      <c r="BK36" s="110">
        <f t="shared" si="34"/>
        <v>0</v>
      </c>
      <c r="BL36" s="110">
        <f t="shared" si="34"/>
        <v>0</v>
      </c>
      <c r="BM36" s="110">
        <f t="shared" si="34"/>
        <v>0</v>
      </c>
      <c r="BN36" s="110">
        <f t="shared" si="34"/>
        <v>0</v>
      </c>
      <c r="BO36" s="110">
        <f t="shared" si="34"/>
        <v>0</v>
      </c>
      <c r="BP36" s="110">
        <f t="shared" si="34"/>
        <v>1</v>
      </c>
      <c r="BQ36" s="110">
        <f t="shared" si="34"/>
        <v>0</v>
      </c>
      <c r="BR36" s="110">
        <f t="shared" si="34"/>
        <v>0</v>
      </c>
      <c r="BS36" s="110"/>
      <c r="BT36" s="110">
        <f t="shared" si="14"/>
        <v>0</v>
      </c>
      <c r="BU36" s="80" t="str">
        <f>IFERROR(BT36-(SUMPRODUCT(BZ$13:INDEX($BZ$13:$CH$13,1,$U$4+1),BK36:INDEX($BK$12:$BR$142,S33,$U$4+1))),".")</f>
        <v>.</v>
      </c>
      <c r="BV36" s="80" t="str">
        <f t="shared" si="17"/>
        <v>.</v>
      </c>
      <c r="BW36" s="171" t="str">
        <f t="shared" si="18"/>
        <v>.</v>
      </c>
      <c r="BX36" s="171"/>
      <c r="BY36" s="111"/>
      <c r="BZ36" s="111"/>
      <c r="CA36" s="111"/>
      <c r="CB36" s="111"/>
      <c r="CC36" s="111"/>
      <c r="CD36" s="111"/>
      <c r="CE36" s="174"/>
      <c r="CF36" s="174"/>
      <c r="CG36" s="175"/>
      <c r="CH36" s="111"/>
      <c r="CI36" s="172"/>
      <c r="CJ36" s="111"/>
      <c r="CK36" s="111"/>
      <c r="CL36" s="111"/>
    </row>
    <row r="37" spans="2:90" x14ac:dyDescent="0.25">
      <c r="C37" s="179"/>
      <c r="D37" s="179"/>
      <c r="E37" s="179"/>
      <c r="R37" s="232"/>
      <c r="S37" s="56"/>
      <c r="T37" s="13"/>
      <c r="U37" s="12"/>
      <c r="V37" s="141"/>
      <c r="W37" s="144"/>
      <c r="X37" s="105"/>
      <c r="Y37" s="145"/>
      <c r="Z37" s="107"/>
      <c r="AA37" s="193">
        <v>14</v>
      </c>
      <c r="AB37" s="190"/>
      <c r="AC37" s="190"/>
      <c r="AD37" s="28"/>
      <c r="AE37" s="114"/>
      <c r="AF37" s="114"/>
      <c r="AG37" s="114"/>
      <c r="AH37" s="114"/>
      <c r="AI37" s="114"/>
      <c r="AJ37" s="114"/>
      <c r="AK37" s="114"/>
      <c r="AL37" s="114"/>
      <c r="AM37" s="114"/>
      <c r="AN37" s="114"/>
      <c r="AO37" s="114"/>
      <c r="AP37" s="114"/>
      <c r="AQ37" s="52">
        <f t="shared" si="25"/>
        <v>0</v>
      </c>
      <c r="AR37" s="52">
        <f t="shared" si="26"/>
        <v>0</v>
      </c>
      <c r="AS37" s="52">
        <f t="shared" si="27"/>
        <v>0</v>
      </c>
      <c r="AT37" s="52">
        <f t="shared" si="28"/>
        <v>0</v>
      </c>
      <c r="AU37" s="52">
        <f t="shared" si="29"/>
        <v>0</v>
      </c>
      <c r="AV37" s="52">
        <f t="shared" si="30"/>
        <v>0</v>
      </c>
      <c r="AW37" s="52">
        <f t="shared" si="31"/>
        <v>0</v>
      </c>
      <c r="AX37" s="78">
        <v>1</v>
      </c>
      <c r="AY37" s="164">
        <f t="shared" si="32"/>
        <v>0</v>
      </c>
      <c r="AZ37" s="110"/>
      <c r="BB37" s="114"/>
      <c r="BC37" s="114"/>
      <c r="BD37" s="114"/>
      <c r="BE37" s="114"/>
      <c r="BF37" s="114"/>
      <c r="BG37" s="114"/>
      <c r="BH37" s="114"/>
      <c r="BI37" s="114"/>
      <c r="BJ37" s="114"/>
      <c r="BK37" s="110">
        <f t="shared" si="34"/>
        <v>0</v>
      </c>
      <c r="BL37" s="110">
        <f t="shared" si="34"/>
        <v>0</v>
      </c>
      <c r="BM37" s="110">
        <f t="shared" si="34"/>
        <v>0</v>
      </c>
      <c r="BN37" s="110">
        <f t="shared" si="34"/>
        <v>0</v>
      </c>
      <c r="BO37" s="110">
        <f t="shared" si="34"/>
        <v>0</v>
      </c>
      <c r="BP37" s="110">
        <f t="shared" si="34"/>
        <v>1</v>
      </c>
      <c r="BQ37" s="110">
        <f t="shared" si="34"/>
        <v>0</v>
      </c>
      <c r="BR37" s="110">
        <f t="shared" si="34"/>
        <v>0</v>
      </c>
      <c r="BS37" s="110"/>
      <c r="BT37" s="110">
        <f t="shared" si="14"/>
        <v>0</v>
      </c>
      <c r="BU37" s="80" t="str">
        <f>IFERROR(BT37-(SUMPRODUCT(BZ$13:INDEX($BZ$13:$CH$13,1,$U$4+1),BK37:INDEX($BK$12:$BR$142,S34,$U$4+1))),".")</f>
        <v>.</v>
      </c>
      <c r="BV37" s="80" t="str">
        <f t="shared" si="17"/>
        <v>.</v>
      </c>
      <c r="BW37" s="171" t="str">
        <f t="shared" si="18"/>
        <v>.</v>
      </c>
      <c r="BX37" s="171"/>
      <c r="BY37" s="111"/>
      <c r="BZ37" s="111"/>
      <c r="CA37" s="111"/>
      <c r="CB37" s="111"/>
      <c r="CC37" s="111"/>
      <c r="CD37" s="111"/>
      <c r="CE37" s="174"/>
      <c r="CF37" s="174"/>
      <c r="CG37" s="175"/>
      <c r="CH37" s="111"/>
      <c r="CI37" s="172"/>
      <c r="CJ37" s="111"/>
      <c r="CK37" s="111"/>
      <c r="CL37" s="111"/>
    </row>
    <row r="38" spans="2:90" x14ac:dyDescent="0.25">
      <c r="R38" s="232"/>
      <c r="S38" s="56"/>
      <c r="T38" s="13"/>
      <c r="U38" s="12"/>
      <c r="V38" s="141"/>
      <c r="W38" s="144"/>
      <c r="X38" s="105"/>
      <c r="Y38" s="145"/>
      <c r="Z38" s="107"/>
      <c r="AA38" s="193">
        <v>15</v>
      </c>
      <c r="AB38" s="190"/>
      <c r="AC38" s="190"/>
      <c r="AD38" s="28"/>
      <c r="AE38" s="114"/>
      <c r="AF38" s="114"/>
      <c r="AG38" s="114"/>
      <c r="AH38" s="114"/>
      <c r="AI38" s="114"/>
      <c r="AJ38" s="114"/>
      <c r="AK38" s="114"/>
      <c r="AL38" s="114"/>
      <c r="AM38" s="114"/>
      <c r="AN38" s="114"/>
      <c r="AO38" s="114"/>
      <c r="AP38" s="114"/>
      <c r="AQ38" s="114"/>
      <c r="AR38" s="114"/>
      <c r="AS38" s="114"/>
      <c r="AT38" s="114"/>
      <c r="AU38" s="114"/>
      <c r="AV38" s="114"/>
      <c r="AW38" s="114"/>
      <c r="AX38" s="114"/>
      <c r="AY38" s="164">
        <f t="shared" si="32"/>
        <v>0</v>
      </c>
      <c r="AZ38" s="114"/>
      <c r="BB38" s="114"/>
      <c r="BC38" s="114"/>
      <c r="BD38" s="114"/>
      <c r="BE38" s="114"/>
      <c r="BF38" s="114"/>
      <c r="BG38" s="114"/>
      <c r="BH38" s="114"/>
      <c r="BI38" s="114"/>
      <c r="BJ38" s="114"/>
      <c r="BK38" s="110">
        <f t="shared" si="34"/>
        <v>0</v>
      </c>
      <c r="BL38" s="110">
        <f t="shared" si="34"/>
        <v>0</v>
      </c>
      <c r="BM38" s="110">
        <f t="shared" si="34"/>
        <v>0</v>
      </c>
      <c r="BN38" s="110">
        <f t="shared" si="34"/>
        <v>0</v>
      </c>
      <c r="BO38" s="110">
        <f t="shared" si="34"/>
        <v>0</v>
      </c>
      <c r="BP38" s="110">
        <f t="shared" si="34"/>
        <v>0</v>
      </c>
      <c r="BQ38" s="110">
        <f t="shared" si="34"/>
        <v>0</v>
      </c>
      <c r="BR38" s="110">
        <f t="shared" si="34"/>
        <v>0</v>
      </c>
      <c r="BS38" s="110"/>
      <c r="BT38" s="110">
        <f t="shared" si="14"/>
        <v>0</v>
      </c>
      <c r="BU38" s="80" t="str">
        <f>IFERROR(BT38-(SUMPRODUCT(BZ$13:INDEX($BZ$13:$CH$13,1,$U$4+1),BK38:INDEX($BK$12:$BR$142,S35,$U$4+1))),".")</f>
        <v>.</v>
      </c>
      <c r="BV38" s="80" t="str">
        <f t="shared" si="17"/>
        <v>.</v>
      </c>
      <c r="BW38" s="171" t="str">
        <f t="shared" si="18"/>
        <v>.</v>
      </c>
      <c r="BX38" s="171"/>
      <c r="BY38" s="111"/>
      <c r="BZ38" s="111"/>
      <c r="CA38" s="111"/>
      <c r="CB38" s="111"/>
      <c r="CC38" s="111"/>
      <c r="CD38" s="111"/>
      <c r="CE38" s="174"/>
      <c r="CF38" s="174"/>
      <c r="CG38" s="175"/>
      <c r="CH38" s="111"/>
      <c r="CI38" s="172"/>
      <c r="CJ38" s="111"/>
      <c r="CK38" s="111"/>
      <c r="CL38" s="111"/>
    </row>
    <row r="39" spans="2:90" ht="15.75" thickBot="1" x14ac:dyDescent="0.3">
      <c r="R39" s="233"/>
      <c r="S39" s="57"/>
      <c r="T39" s="29"/>
      <c r="U39" s="30"/>
      <c r="V39" s="31"/>
      <c r="W39" s="144"/>
      <c r="X39" s="105"/>
      <c r="Y39" s="145"/>
      <c r="Z39" s="107"/>
      <c r="AA39" s="193">
        <v>16</v>
      </c>
      <c r="AB39" s="190"/>
      <c r="AC39" s="190"/>
      <c r="AD39" s="28"/>
      <c r="AQ39" s="114"/>
      <c r="AR39" s="114"/>
      <c r="AS39" s="114"/>
      <c r="AT39" s="114"/>
      <c r="AU39" s="114"/>
      <c r="AV39" s="114"/>
      <c r="AW39" s="114"/>
      <c r="AX39" s="114"/>
      <c r="AY39" s="164">
        <f t="shared" si="32"/>
        <v>0</v>
      </c>
      <c r="AZ39" s="114"/>
      <c r="BB39" s="114"/>
      <c r="BC39" s="114"/>
      <c r="BD39" s="114"/>
      <c r="BE39" s="114"/>
      <c r="BF39" s="114"/>
      <c r="BG39" s="114"/>
      <c r="BH39" s="114"/>
      <c r="BI39" s="114"/>
      <c r="BJ39" s="114"/>
      <c r="BK39" s="110">
        <f t="shared" si="34"/>
        <v>0</v>
      </c>
      <c r="BL39" s="110">
        <f t="shared" si="34"/>
        <v>0</v>
      </c>
      <c r="BM39" s="110">
        <f t="shared" si="34"/>
        <v>0</v>
      </c>
      <c r="BN39" s="110">
        <f t="shared" si="34"/>
        <v>0</v>
      </c>
      <c r="BO39" s="110">
        <f t="shared" si="34"/>
        <v>0</v>
      </c>
      <c r="BP39" s="110">
        <f t="shared" si="34"/>
        <v>0</v>
      </c>
      <c r="BQ39" s="110">
        <f t="shared" si="34"/>
        <v>0</v>
      </c>
      <c r="BR39" s="110">
        <f t="shared" si="34"/>
        <v>0</v>
      </c>
      <c r="BS39" s="110"/>
      <c r="BT39" s="110">
        <f t="shared" si="14"/>
        <v>0</v>
      </c>
      <c r="BU39" s="80" t="str">
        <f>IFERROR(BT39-(SUMPRODUCT(BZ$13:INDEX($BZ$13:$CH$13,1,$U$4+1),BK39:INDEX($BK$12:$BR$142,S36,$U$4+1))),".")</f>
        <v>.</v>
      </c>
      <c r="BV39" s="80" t="str">
        <f t="shared" si="17"/>
        <v>.</v>
      </c>
      <c r="BW39" s="171" t="str">
        <f t="shared" si="18"/>
        <v>.</v>
      </c>
      <c r="BX39" s="171"/>
      <c r="BY39" s="111"/>
      <c r="BZ39" s="111"/>
      <c r="CA39" s="111"/>
      <c r="CB39" s="111"/>
      <c r="CC39" s="111"/>
      <c r="CD39" s="111"/>
      <c r="CE39" s="174"/>
      <c r="CF39" s="174"/>
      <c r="CG39" s="175"/>
      <c r="CH39" s="111"/>
      <c r="CI39" s="172"/>
      <c r="CJ39" s="111"/>
      <c r="CK39" s="111"/>
      <c r="CL39" s="111"/>
    </row>
    <row r="40" spans="2:90" x14ac:dyDescent="0.25">
      <c r="R40" s="234" t="s">
        <v>22</v>
      </c>
      <c r="S40" s="65"/>
      <c r="T40" s="66"/>
      <c r="U40" s="67"/>
      <c r="V40" s="68"/>
      <c r="W40" s="144"/>
      <c r="X40" s="105"/>
      <c r="Y40" s="145"/>
      <c r="Z40" s="107"/>
      <c r="AA40" s="193">
        <v>17</v>
      </c>
      <c r="AB40" s="190"/>
      <c r="AC40" s="190"/>
      <c r="AD40" s="28"/>
      <c r="AQ40" s="114"/>
      <c r="AR40" s="114"/>
      <c r="AS40" s="114"/>
      <c r="AT40" s="114"/>
      <c r="AU40" s="114"/>
      <c r="AV40" s="114"/>
      <c r="AW40" s="114"/>
      <c r="AX40" s="114"/>
      <c r="AY40" s="164">
        <f t="shared" si="32"/>
        <v>0</v>
      </c>
      <c r="AZ40" s="114"/>
      <c r="BB40" s="114"/>
      <c r="BC40" s="114"/>
      <c r="BD40" s="114"/>
      <c r="BE40" s="114"/>
      <c r="BF40" s="114"/>
      <c r="BG40" s="114"/>
      <c r="BH40" s="114"/>
      <c r="BI40" s="114"/>
      <c r="BJ40" s="114"/>
      <c r="BK40" s="110">
        <f t="shared" si="34"/>
        <v>0</v>
      </c>
      <c r="BL40" s="110">
        <f t="shared" si="34"/>
        <v>0</v>
      </c>
      <c r="BM40" s="110">
        <f t="shared" si="34"/>
        <v>0</v>
      </c>
      <c r="BN40" s="110">
        <f t="shared" si="34"/>
        <v>0</v>
      </c>
      <c r="BO40" s="110">
        <f t="shared" si="34"/>
        <v>0</v>
      </c>
      <c r="BP40" s="110">
        <f t="shared" si="34"/>
        <v>0</v>
      </c>
      <c r="BQ40" s="110">
        <f t="shared" si="34"/>
        <v>0</v>
      </c>
      <c r="BR40" s="110">
        <f t="shared" si="34"/>
        <v>0</v>
      </c>
      <c r="BS40" s="110"/>
      <c r="BT40" s="110">
        <f t="shared" si="14"/>
        <v>0</v>
      </c>
      <c r="BU40" s="80" t="str">
        <f>IFERROR(BT40-(SUMPRODUCT(BZ$13:INDEX($BZ$13:$CH$13,1,$U$4+1),BK40:INDEX($BK$12:$BR$142,S37,$U$4+1))),".")</f>
        <v>.</v>
      </c>
      <c r="BV40" s="80" t="str">
        <f t="shared" si="17"/>
        <v>.</v>
      </c>
      <c r="BW40" s="171" t="str">
        <f t="shared" si="18"/>
        <v>.</v>
      </c>
      <c r="BX40" s="171"/>
      <c r="BY40" s="111"/>
      <c r="BZ40" s="111"/>
      <c r="CA40" s="111"/>
      <c r="CB40" s="111"/>
      <c r="CC40" s="111"/>
      <c r="CD40" s="111"/>
      <c r="CE40" s="174"/>
      <c r="CF40" s="174"/>
      <c r="CG40" s="175"/>
      <c r="CH40" s="111"/>
      <c r="CI40" s="172"/>
      <c r="CJ40" s="111"/>
      <c r="CK40" s="111"/>
      <c r="CL40" s="111"/>
    </row>
    <row r="41" spans="2:90" x14ac:dyDescent="0.25">
      <c r="R41" s="235"/>
      <c r="S41" s="69"/>
      <c r="T41" s="70"/>
      <c r="U41" s="71"/>
      <c r="V41" s="72"/>
      <c r="W41" s="144"/>
      <c r="X41" s="105"/>
      <c r="Y41" s="145"/>
      <c r="Z41" s="107"/>
      <c r="AA41" s="193">
        <v>18</v>
      </c>
      <c r="AB41" s="190"/>
      <c r="AC41" s="190"/>
      <c r="AD41" s="28"/>
      <c r="AQ41" s="114"/>
      <c r="AR41" s="114"/>
      <c r="AS41" s="114"/>
      <c r="AT41" s="114"/>
      <c r="AU41" s="114"/>
      <c r="AV41" s="114"/>
      <c r="AW41" s="114"/>
      <c r="AX41" s="114"/>
      <c r="AY41" s="164">
        <f t="shared" si="32"/>
        <v>0</v>
      </c>
      <c r="AZ41" s="114"/>
      <c r="BB41" s="114"/>
      <c r="BC41" s="114"/>
      <c r="BD41" s="114"/>
      <c r="BE41" s="114"/>
      <c r="BF41" s="114"/>
      <c r="BG41" s="114"/>
      <c r="BH41" s="114"/>
      <c r="BI41" s="114"/>
      <c r="BJ41" s="114"/>
      <c r="BK41" s="110">
        <f t="shared" si="34"/>
        <v>0</v>
      </c>
      <c r="BL41" s="110">
        <f t="shared" si="34"/>
        <v>0</v>
      </c>
      <c r="BM41" s="110">
        <f t="shared" si="34"/>
        <v>0</v>
      </c>
      <c r="BN41" s="110">
        <f t="shared" si="34"/>
        <v>0</v>
      </c>
      <c r="BO41" s="110">
        <f t="shared" si="34"/>
        <v>0</v>
      </c>
      <c r="BP41" s="110">
        <f t="shared" si="34"/>
        <v>0</v>
      </c>
      <c r="BQ41" s="110">
        <f t="shared" si="34"/>
        <v>0</v>
      </c>
      <c r="BR41" s="110">
        <f t="shared" si="34"/>
        <v>0</v>
      </c>
      <c r="BS41" s="110"/>
      <c r="BT41" s="110">
        <f t="shared" si="14"/>
        <v>0</v>
      </c>
      <c r="BU41" s="80" t="str">
        <f>IFERROR(BT41-(SUMPRODUCT(BZ$13:INDEX($BZ$13:$CH$13,1,$U$4+1),BK41:INDEX($BK$12:$BR$142,S38,$U$4+1))),".")</f>
        <v>.</v>
      </c>
      <c r="BV41" s="80" t="str">
        <f t="shared" si="17"/>
        <v>.</v>
      </c>
      <c r="BW41" s="171" t="str">
        <f t="shared" si="18"/>
        <v>.</v>
      </c>
      <c r="BX41" s="171"/>
      <c r="BY41" s="111"/>
      <c r="BZ41" s="111"/>
      <c r="CA41" s="111"/>
      <c r="CB41" s="111"/>
      <c r="CC41" s="111"/>
      <c r="CD41" s="111"/>
      <c r="CE41" s="174"/>
      <c r="CF41" s="174"/>
      <c r="CG41" s="175"/>
      <c r="CH41" s="111"/>
      <c r="CI41" s="172"/>
      <c r="CJ41" s="111"/>
      <c r="CK41" s="111"/>
      <c r="CL41" s="111"/>
    </row>
    <row r="42" spans="2:90" x14ac:dyDescent="0.25">
      <c r="R42" s="235"/>
      <c r="S42" s="69"/>
      <c r="T42" s="70"/>
      <c r="U42" s="71"/>
      <c r="V42" s="72"/>
      <c r="W42" s="144"/>
      <c r="X42" s="105"/>
      <c r="Y42" s="145"/>
      <c r="Z42" s="107"/>
      <c r="AA42" s="193">
        <v>19</v>
      </c>
      <c r="AB42" s="190"/>
      <c r="AC42" s="190"/>
      <c r="AD42" s="28"/>
      <c r="AY42" s="164">
        <f t="shared" si="32"/>
        <v>0</v>
      </c>
      <c r="BK42" s="110">
        <f t="shared" ref="BK42:BR46" si="35">IFERROR(INDEX($AQ$22:$AX$61,$S39,BK$11),0)</f>
        <v>0</v>
      </c>
      <c r="BL42" s="110">
        <f t="shared" si="35"/>
        <v>0</v>
      </c>
      <c r="BM42" s="110">
        <f t="shared" si="35"/>
        <v>0</v>
      </c>
      <c r="BN42" s="110">
        <f t="shared" si="35"/>
        <v>0</v>
      </c>
      <c r="BO42" s="110">
        <f t="shared" si="35"/>
        <v>0</v>
      </c>
      <c r="BP42" s="110">
        <f t="shared" si="35"/>
        <v>0</v>
      </c>
      <c r="BQ42" s="110">
        <f t="shared" si="35"/>
        <v>0</v>
      </c>
      <c r="BR42" s="110">
        <f t="shared" si="35"/>
        <v>0</v>
      </c>
      <c r="BS42" s="110"/>
      <c r="BT42" s="110">
        <f t="shared" si="14"/>
        <v>0</v>
      </c>
      <c r="BU42" s="80" t="str">
        <f>IFERROR(BT42-(SUMPRODUCT(BZ$13:INDEX($BZ$13:$CH$13,1,$U$4+1),BK42:INDEX($BK$12:$BR$142,S39,$U$4+1))),".")</f>
        <v>.</v>
      </c>
      <c r="BV42" s="80" t="str">
        <f t="shared" si="17"/>
        <v>.</v>
      </c>
      <c r="BW42" s="171" t="str">
        <f t="shared" si="18"/>
        <v>.</v>
      </c>
      <c r="BX42" s="171"/>
      <c r="BY42" s="111"/>
      <c r="BZ42" s="111"/>
      <c r="CA42" s="111"/>
      <c r="CB42" s="111"/>
      <c r="CC42" s="111"/>
      <c r="CD42" s="111"/>
      <c r="CE42" s="111"/>
      <c r="CF42" s="111"/>
      <c r="CG42" s="111"/>
      <c r="CH42" s="111"/>
      <c r="CI42" s="172"/>
      <c r="CJ42" s="111"/>
      <c r="CK42" s="111"/>
      <c r="CL42" s="111"/>
    </row>
    <row r="43" spans="2:90" ht="15.75" thickBot="1" x14ac:dyDescent="0.3">
      <c r="R43" s="236"/>
      <c r="S43" s="73"/>
      <c r="T43" s="74"/>
      <c r="U43" s="75"/>
      <c r="V43" s="76"/>
      <c r="W43" s="144"/>
      <c r="X43" s="105"/>
      <c r="Y43" s="145"/>
      <c r="Z43" s="107"/>
      <c r="AA43" s="193">
        <v>20</v>
      </c>
      <c r="AB43" s="190"/>
      <c r="AC43" s="190"/>
      <c r="AD43" s="28"/>
      <c r="AE43" s="114"/>
      <c r="AF43" s="114"/>
      <c r="AG43" s="114"/>
      <c r="AH43" s="114"/>
      <c r="AI43" s="114"/>
      <c r="AJ43" s="114"/>
      <c r="AK43" s="114"/>
      <c r="AL43" s="114"/>
      <c r="AM43" s="114"/>
      <c r="AN43" s="114"/>
      <c r="AO43" s="114"/>
      <c r="AY43" s="164">
        <f t="shared" si="32"/>
        <v>0</v>
      </c>
      <c r="BK43" s="110">
        <f t="shared" si="35"/>
        <v>0</v>
      </c>
      <c r="BL43" s="110">
        <f t="shared" si="35"/>
        <v>0</v>
      </c>
      <c r="BM43" s="110">
        <f t="shared" si="35"/>
        <v>0</v>
      </c>
      <c r="BN43" s="110">
        <f t="shared" si="35"/>
        <v>0</v>
      </c>
      <c r="BO43" s="110">
        <f t="shared" si="35"/>
        <v>0</v>
      </c>
      <c r="BP43" s="110">
        <f t="shared" si="35"/>
        <v>0</v>
      </c>
      <c r="BQ43" s="110">
        <f t="shared" si="35"/>
        <v>0</v>
      </c>
      <c r="BR43" s="110">
        <f t="shared" si="35"/>
        <v>0</v>
      </c>
      <c r="BS43" s="110"/>
      <c r="BT43" s="110">
        <f t="shared" si="14"/>
        <v>0</v>
      </c>
      <c r="BU43" s="80" t="str">
        <f>IFERROR(BT43-(SUMPRODUCT(BZ$13:INDEX($BZ$13:$CH$13,1,$U$4+1),BK43:INDEX($BK$12:$BR$142,S40,$U$4+1))),".")</f>
        <v>.</v>
      </c>
      <c r="BV43" s="80" t="str">
        <f t="shared" si="17"/>
        <v>.</v>
      </c>
      <c r="BW43" s="171" t="str">
        <f t="shared" si="18"/>
        <v>.</v>
      </c>
      <c r="BX43" s="171"/>
      <c r="BY43" s="111"/>
      <c r="BZ43" s="111"/>
      <c r="CA43" s="111"/>
      <c r="CB43" s="111"/>
      <c r="CC43" s="111"/>
      <c r="CD43" s="111"/>
      <c r="CE43" s="111"/>
      <c r="CF43" s="111"/>
      <c r="CG43" s="111"/>
      <c r="CH43" s="111"/>
      <c r="CI43" s="172"/>
      <c r="CJ43" s="111"/>
      <c r="CK43" s="111"/>
      <c r="CL43" s="111"/>
    </row>
    <row r="44" spans="2:90" x14ac:dyDescent="0.25">
      <c r="O44" s="168"/>
      <c r="P44" s="168"/>
      <c r="Q44" s="115"/>
      <c r="R44" s="115"/>
      <c r="S44" s="115"/>
      <c r="T44" s="115"/>
      <c r="U44" s="115"/>
      <c r="V44" s="115"/>
      <c r="W44" s="115"/>
      <c r="X44" s="115"/>
      <c r="Y44" s="115"/>
      <c r="Z44" s="115"/>
      <c r="AA44" s="115"/>
      <c r="AB44" s="115"/>
      <c r="AC44" s="115"/>
      <c r="AD44" s="115"/>
      <c r="AE44" s="115"/>
      <c r="AF44" s="115"/>
      <c r="AG44" s="115"/>
      <c r="AH44" s="115"/>
      <c r="AI44" s="115"/>
      <c r="AJ44" s="115"/>
      <c r="AK44" s="115"/>
      <c r="AL44" s="115"/>
      <c r="AM44" s="115"/>
      <c r="AN44" s="115"/>
      <c r="AO44" s="115"/>
      <c r="AP44" s="115"/>
      <c r="AQ44" s="115"/>
      <c r="AR44" s="115"/>
      <c r="AS44" s="115"/>
      <c r="AT44" s="115"/>
      <c r="AU44" s="115"/>
      <c r="AV44" s="115"/>
      <c r="AW44" s="115"/>
      <c r="AX44" s="115"/>
      <c r="AY44" s="164">
        <f t="shared" si="32"/>
        <v>0</v>
      </c>
      <c r="AZ44" s="115"/>
      <c r="BB44" s="115"/>
      <c r="BC44" s="115"/>
      <c r="BD44" s="115"/>
      <c r="BE44" s="115"/>
      <c r="BF44" s="115"/>
      <c r="BG44" s="115"/>
      <c r="BH44" s="115"/>
      <c r="BI44" s="115"/>
      <c r="BJ44" s="115"/>
      <c r="BK44" s="110">
        <f t="shared" si="35"/>
        <v>0</v>
      </c>
      <c r="BL44" s="110">
        <f t="shared" si="35"/>
        <v>0</v>
      </c>
      <c r="BM44" s="110">
        <f t="shared" si="35"/>
        <v>0</v>
      </c>
      <c r="BN44" s="110">
        <f t="shared" si="35"/>
        <v>0</v>
      </c>
      <c r="BO44" s="110">
        <f t="shared" si="35"/>
        <v>0</v>
      </c>
      <c r="BP44" s="110">
        <f t="shared" si="35"/>
        <v>0</v>
      </c>
      <c r="BQ44" s="110">
        <f t="shared" si="35"/>
        <v>0</v>
      </c>
      <c r="BR44" s="110">
        <f t="shared" si="35"/>
        <v>0</v>
      </c>
      <c r="BS44" s="110"/>
      <c r="BT44" s="110">
        <f t="shared" si="14"/>
        <v>0</v>
      </c>
      <c r="BU44" s="80" t="str">
        <f>IFERROR(BT44-(SUMPRODUCT(BZ$13:INDEX($BZ$13:$CH$13,1,$U$4+1),BK44:INDEX($BK$12:$BR$142,S41,$U$4+1))),".")</f>
        <v>.</v>
      </c>
      <c r="BV44" s="80" t="str">
        <f t="shared" si="17"/>
        <v>.</v>
      </c>
      <c r="BW44" s="171" t="str">
        <f t="shared" si="18"/>
        <v>.</v>
      </c>
      <c r="BX44" s="171"/>
      <c r="BY44" s="111"/>
      <c r="BZ44" s="111"/>
      <c r="CA44" s="111"/>
      <c r="CB44" s="111"/>
      <c r="CC44" s="111"/>
      <c r="CD44" s="111"/>
      <c r="CE44" s="111"/>
      <c r="CF44" s="111"/>
      <c r="CG44" s="111"/>
      <c r="CH44" s="116"/>
      <c r="CI44" s="172"/>
      <c r="CJ44" s="111"/>
      <c r="CK44" s="111"/>
      <c r="CL44" s="111"/>
    </row>
    <row r="45" spans="2:90" x14ac:dyDescent="0.25">
      <c r="O45" s="168"/>
      <c r="P45" s="168"/>
      <c r="Q45" s="115"/>
      <c r="R45" s="115"/>
      <c r="S45" s="115"/>
      <c r="T45" s="115"/>
      <c r="U45" s="115"/>
      <c r="V45" s="115"/>
      <c r="W45" s="115"/>
      <c r="X45" s="115"/>
      <c r="Y45" s="115"/>
      <c r="Z45" s="115"/>
      <c r="AA45" s="115"/>
      <c r="AB45" s="115"/>
      <c r="AC45" s="115"/>
      <c r="AD45" s="115"/>
      <c r="AE45" s="115"/>
      <c r="AF45" s="115"/>
      <c r="AG45" s="115"/>
      <c r="AH45" s="115"/>
      <c r="AI45" s="115"/>
      <c r="AJ45" s="115"/>
      <c r="AK45" s="115"/>
      <c r="AL45" s="115"/>
      <c r="AM45" s="115"/>
      <c r="AN45" s="115"/>
      <c r="AO45" s="115"/>
      <c r="AP45" s="115"/>
      <c r="AQ45" s="115"/>
      <c r="AR45" s="115"/>
      <c r="AS45" s="115"/>
      <c r="AT45" s="115"/>
      <c r="AU45" s="115"/>
      <c r="AV45" s="115"/>
      <c r="AW45" s="115"/>
      <c r="AX45" s="115"/>
      <c r="AY45" s="164">
        <f t="shared" si="32"/>
        <v>0</v>
      </c>
      <c r="AZ45" s="115"/>
      <c r="BB45" s="115"/>
      <c r="BC45" s="115"/>
      <c r="BD45" s="115"/>
      <c r="BE45" s="115"/>
      <c r="BF45" s="115"/>
      <c r="BG45" s="115"/>
      <c r="BH45" s="115"/>
      <c r="BI45" s="115"/>
      <c r="BJ45" s="115"/>
      <c r="BK45" s="110">
        <f t="shared" si="35"/>
        <v>0</v>
      </c>
      <c r="BL45" s="110">
        <f t="shared" si="35"/>
        <v>0</v>
      </c>
      <c r="BM45" s="110">
        <f t="shared" si="35"/>
        <v>0</v>
      </c>
      <c r="BN45" s="110">
        <f t="shared" si="35"/>
        <v>0</v>
      </c>
      <c r="BO45" s="110">
        <f t="shared" si="35"/>
        <v>0</v>
      </c>
      <c r="BP45" s="110">
        <f t="shared" si="35"/>
        <v>0</v>
      </c>
      <c r="BQ45" s="110">
        <f t="shared" si="35"/>
        <v>0</v>
      </c>
      <c r="BR45" s="110">
        <f t="shared" si="35"/>
        <v>0</v>
      </c>
      <c r="BS45" s="110"/>
      <c r="BT45" s="110">
        <f t="shared" si="14"/>
        <v>0</v>
      </c>
      <c r="BU45" s="80" t="str">
        <f>IFERROR(BT45-(SUMPRODUCT(BZ$13:INDEX($BZ$13:$CH$13,1,$U$4+1),BK45:INDEX($BK$12:$BR$142,S42,$U$4+1))),".")</f>
        <v>.</v>
      </c>
      <c r="BV45" s="80" t="str">
        <f t="shared" si="17"/>
        <v>.</v>
      </c>
      <c r="BW45" s="171" t="str">
        <f t="shared" si="18"/>
        <v>.</v>
      </c>
      <c r="BX45" s="171"/>
      <c r="BY45" s="111"/>
      <c r="BZ45" s="111"/>
      <c r="CA45" s="111"/>
      <c r="CB45" s="111"/>
      <c r="CC45" s="111"/>
      <c r="CD45" s="111"/>
      <c r="CE45" s="111"/>
      <c r="CF45" s="111"/>
      <c r="CG45" s="111"/>
      <c r="CH45" s="116"/>
      <c r="CI45" s="172"/>
      <c r="CJ45" s="111"/>
      <c r="CK45" s="111"/>
      <c r="CL45" s="111"/>
    </row>
    <row r="46" spans="2:90" x14ac:dyDescent="0.25">
      <c r="O46" s="168"/>
      <c r="P46" s="168"/>
      <c r="Q46" s="115"/>
      <c r="R46" s="115"/>
      <c r="S46" s="115"/>
      <c r="T46" s="115"/>
      <c r="U46" s="115"/>
      <c r="V46" s="115"/>
      <c r="W46" s="115"/>
      <c r="X46" s="115"/>
      <c r="Y46" s="115"/>
      <c r="Z46" s="115"/>
      <c r="AA46" s="115"/>
      <c r="AB46" s="115"/>
      <c r="AC46" s="115"/>
      <c r="AD46" s="115"/>
      <c r="AE46" s="115"/>
      <c r="AF46" s="115"/>
      <c r="AG46" s="115"/>
      <c r="AH46" s="115"/>
      <c r="AI46" s="115"/>
      <c r="AJ46" s="115"/>
      <c r="AK46" s="115"/>
      <c r="AL46" s="115"/>
      <c r="AM46" s="115"/>
      <c r="AN46" s="115"/>
      <c r="AO46" s="115"/>
      <c r="AP46" s="115"/>
      <c r="AQ46" s="115"/>
      <c r="AR46" s="115"/>
      <c r="AS46" s="115"/>
      <c r="AT46" s="115"/>
      <c r="AU46" s="115"/>
      <c r="AV46" s="115"/>
      <c r="AW46" s="115"/>
      <c r="AX46" s="115"/>
      <c r="AY46" s="164">
        <f t="shared" si="32"/>
        <v>0</v>
      </c>
      <c r="AZ46" s="115"/>
      <c r="BB46" s="115"/>
      <c r="BC46" s="115"/>
      <c r="BD46" s="115"/>
      <c r="BE46" s="115"/>
      <c r="BF46" s="115"/>
      <c r="BG46" s="115"/>
      <c r="BH46" s="115"/>
      <c r="BI46" s="115"/>
      <c r="BJ46" s="115"/>
      <c r="BK46" s="110">
        <f t="shared" si="35"/>
        <v>0</v>
      </c>
      <c r="BL46" s="110">
        <f t="shared" si="35"/>
        <v>0</v>
      </c>
      <c r="BM46" s="110">
        <f t="shared" si="35"/>
        <v>0</v>
      </c>
      <c r="BN46" s="110">
        <f t="shared" si="35"/>
        <v>0</v>
      </c>
      <c r="BO46" s="110">
        <f t="shared" si="35"/>
        <v>0</v>
      </c>
      <c r="BP46" s="110">
        <f t="shared" si="35"/>
        <v>0</v>
      </c>
      <c r="BQ46" s="110">
        <f t="shared" si="35"/>
        <v>0</v>
      </c>
      <c r="BR46" s="110">
        <f t="shared" si="35"/>
        <v>0</v>
      </c>
      <c r="BS46" s="110"/>
      <c r="BT46" s="110">
        <f t="shared" si="14"/>
        <v>0</v>
      </c>
      <c r="BU46" s="80" t="str">
        <f>IFERROR(BT46-(SUMPRODUCT(BZ$13:INDEX($BZ$13:$CH$13,1,$U$4+1),BK46:INDEX($BK$12:$BR$142,S43,$U$4+1))),".")</f>
        <v>.</v>
      </c>
      <c r="BV46" s="80" t="str">
        <f t="shared" si="17"/>
        <v>.</v>
      </c>
      <c r="BW46" s="171" t="str">
        <f t="shared" si="18"/>
        <v>.</v>
      </c>
      <c r="BX46" s="171"/>
      <c r="BY46" s="111"/>
      <c r="BZ46" s="111"/>
      <c r="CA46" s="111"/>
      <c r="CB46" s="111"/>
      <c r="CC46" s="111"/>
      <c r="CD46" s="111"/>
      <c r="CE46" s="111"/>
      <c r="CF46" s="111"/>
      <c r="CG46" s="111"/>
      <c r="CH46" s="116"/>
      <c r="CI46" s="172"/>
      <c r="CJ46" s="111"/>
      <c r="CK46" s="111"/>
      <c r="CL46" s="111"/>
    </row>
    <row r="47" spans="2:90" x14ac:dyDescent="0.25">
      <c r="O47" s="168"/>
      <c r="P47" s="168"/>
      <c r="Q47" s="115"/>
      <c r="R47" s="115"/>
      <c r="S47" s="115"/>
      <c r="T47" s="115"/>
      <c r="U47" s="115"/>
      <c r="V47" s="115"/>
      <c r="W47" s="115"/>
      <c r="X47" s="115"/>
      <c r="Y47" s="115"/>
      <c r="Z47" s="115"/>
      <c r="AA47" s="115"/>
      <c r="AB47" s="115"/>
      <c r="AC47" s="115"/>
      <c r="AD47" s="115"/>
      <c r="AE47" s="115"/>
      <c r="AF47" s="115"/>
      <c r="AG47" s="115"/>
      <c r="AH47" s="115"/>
      <c r="AI47" s="115"/>
      <c r="AJ47" s="115"/>
      <c r="AK47" s="115"/>
      <c r="AL47" s="115"/>
      <c r="AM47" s="115"/>
      <c r="AN47" s="115"/>
      <c r="AO47" s="115"/>
      <c r="AP47" s="115"/>
      <c r="AQ47" s="115"/>
      <c r="AR47" s="115"/>
      <c r="AS47" s="115"/>
      <c r="AT47" s="115"/>
      <c r="AU47" s="115"/>
      <c r="AV47" s="115"/>
      <c r="AW47" s="115"/>
      <c r="AX47" s="115"/>
      <c r="AY47" s="164">
        <f t="shared" si="32"/>
        <v>0</v>
      </c>
      <c r="AZ47" s="115"/>
      <c r="BB47" s="115"/>
      <c r="BC47" s="115"/>
      <c r="BD47" s="115"/>
      <c r="BE47" s="115"/>
      <c r="BF47" s="115"/>
      <c r="BG47" s="115"/>
      <c r="BH47" s="115"/>
      <c r="BI47" s="115"/>
      <c r="BJ47" s="115"/>
      <c r="BK47" s="110">
        <f t="shared" ref="BK47:BR56" si="36">IFERROR(INDEX($AQ$22:$AX$61,$B61,BK$11),0)</f>
        <v>0</v>
      </c>
      <c r="BL47" s="110">
        <f t="shared" si="36"/>
        <v>0</v>
      </c>
      <c r="BM47" s="110">
        <f t="shared" si="36"/>
        <v>0</v>
      </c>
      <c r="BN47" s="110">
        <f t="shared" si="36"/>
        <v>0</v>
      </c>
      <c r="BO47" s="110">
        <f t="shared" si="36"/>
        <v>0</v>
      </c>
      <c r="BP47" s="110">
        <f t="shared" si="36"/>
        <v>0</v>
      </c>
      <c r="BQ47" s="110">
        <f t="shared" si="36"/>
        <v>0</v>
      </c>
      <c r="BR47" s="110">
        <f t="shared" si="36"/>
        <v>0</v>
      </c>
      <c r="BS47" s="110"/>
      <c r="BT47" s="110">
        <f t="shared" si="14"/>
        <v>0</v>
      </c>
      <c r="BU47" s="80" t="str">
        <f>IFERROR(BT47-(SUMPRODUCT(BZ$13:INDEX($BZ$13:$CH$13,1,$U$4+1),BK47:INDEX($BK$12:$BR$142,B61,$U$4+1))),".")</f>
        <v>.</v>
      </c>
      <c r="BV47" s="80" t="str">
        <f t="shared" si="17"/>
        <v>.</v>
      </c>
      <c r="BW47" s="171" t="str">
        <f t="shared" si="18"/>
        <v>.</v>
      </c>
      <c r="BX47" s="171"/>
      <c r="BY47" s="111"/>
      <c r="BZ47" s="111"/>
      <c r="CA47" s="111"/>
      <c r="CB47" s="111"/>
      <c r="CC47" s="111"/>
      <c r="CD47" s="111"/>
      <c r="CE47" s="111"/>
      <c r="CF47" s="111"/>
      <c r="CG47" s="111"/>
      <c r="CH47" s="116"/>
      <c r="CI47" s="172"/>
      <c r="CJ47" s="111"/>
      <c r="CK47" s="111"/>
      <c r="CL47" s="111"/>
    </row>
    <row r="48" spans="2:90" x14ac:dyDescent="0.25">
      <c r="O48" s="168"/>
      <c r="P48" s="168"/>
      <c r="Q48" s="115"/>
      <c r="R48" s="115"/>
      <c r="W48" s="115"/>
      <c r="X48" s="115"/>
      <c r="Y48" s="115"/>
      <c r="Z48" s="115"/>
      <c r="AA48" s="115"/>
      <c r="AB48" s="115"/>
      <c r="AC48" s="115"/>
      <c r="AD48" s="115"/>
      <c r="AE48" s="115"/>
      <c r="AF48" s="115"/>
      <c r="AG48" s="115"/>
      <c r="AH48" s="115"/>
      <c r="AI48" s="115"/>
      <c r="AJ48" s="115"/>
      <c r="AK48" s="115"/>
      <c r="AL48" s="115"/>
      <c r="AM48" s="115"/>
      <c r="AN48" s="115"/>
      <c r="AO48" s="115"/>
      <c r="AP48" s="115"/>
      <c r="AQ48" s="115"/>
      <c r="AR48" s="115"/>
      <c r="AS48" s="115"/>
      <c r="AT48" s="115"/>
      <c r="AU48" s="115"/>
      <c r="AV48" s="115"/>
      <c r="AW48" s="115"/>
      <c r="AX48" s="115"/>
      <c r="AY48" s="164">
        <f t="shared" si="32"/>
        <v>0</v>
      </c>
      <c r="AZ48" s="115"/>
      <c r="BB48" s="115"/>
      <c r="BC48" s="115"/>
      <c r="BD48" s="115"/>
      <c r="BE48" s="115"/>
      <c r="BF48" s="115"/>
      <c r="BG48" s="115"/>
      <c r="BH48" s="115"/>
      <c r="BI48" s="115"/>
      <c r="BJ48" s="115"/>
      <c r="BK48" s="110">
        <f t="shared" si="36"/>
        <v>0</v>
      </c>
      <c r="BL48" s="110">
        <f t="shared" si="36"/>
        <v>0</v>
      </c>
      <c r="BM48" s="110">
        <f t="shared" si="36"/>
        <v>0</v>
      </c>
      <c r="BN48" s="110">
        <f t="shared" si="36"/>
        <v>0</v>
      </c>
      <c r="BO48" s="110">
        <f t="shared" si="36"/>
        <v>0</v>
      </c>
      <c r="BP48" s="110">
        <f t="shared" si="36"/>
        <v>0</v>
      </c>
      <c r="BQ48" s="110">
        <f t="shared" si="36"/>
        <v>0</v>
      </c>
      <c r="BR48" s="110">
        <f t="shared" si="36"/>
        <v>0</v>
      </c>
      <c r="BS48" s="110"/>
      <c r="BT48" s="110">
        <f t="shared" si="14"/>
        <v>0</v>
      </c>
      <c r="BU48" s="80" t="str">
        <f>IFERROR(BT48-(SUMPRODUCT(BZ$13:INDEX($BZ$13:$CH$13,1,$U$4+1),BK48:INDEX($BK$12:$BR$142,B62,$U$4+1))),".")</f>
        <v>.</v>
      </c>
      <c r="BV48" s="80" t="str">
        <f t="shared" si="17"/>
        <v>.</v>
      </c>
      <c r="BW48" s="171" t="str">
        <f t="shared" si="18"/>
        <v>.</v>
      </c>
      <c r="BX48" s="171"/>
      <c r="BY48" s="111"/>
      <c r="BZ48" s="111"/>
      <c r="CA48" s="111"/>
      <c r="CB48" s="111"/>
      <c r="CC48" s="111"/>
      <c r="CD48" s="111"/>
      <c r="CE48" s="111"/>
      <c r="CF48" s="111"/>
      <c r="CG48" s="111"/>
      <c r="CH48" s="116"/>
      <c r="CI48" s="172"/>
      <c r="CJ48" s="111"/>
      <c r="CK48" s="111"/>
      <c r="CL48" s="111"/>
    </row>
    <row r="49" spans="2:90" x14ac:dyDescent="0.25">
      <c r="O49" s="168"/>
      <c r="P49" s="168"/>
      <c r="Q49" s="115"/>
      <c r="R49" s="115"/>
      <c r="W49" s="115"/>
      <c r="X49" s="115"/>
      <c r="Y49" s="115"/>
      <c r="Z49" s="115"/>
      <c r="AA49" s="115"/>
      <c r="AB49" s="115"/>
      <c r="AC49" s="115"/>
      <c r="AD49" s="115"/>
      <c r="AE49" s="115"/>
      <c r="AF49" s="115"/>
      <c r="AG49" s="115"/>
      <c r="AH49" s="115"/>
      <c r="AI49" s="115"/>
      <c r="AJ49" s="115"/>
      <c r="AK49" s="115"/>
      <c r="AL49" s="115"/>
      <c r="AM49" s="115"/>
      <c r="AN49" s="115"/>
      <c r="AO49" s="115"/>
      <c r="AP49" s="115"/>
      <c r="AQ49" s="115"/>
      <c r="AR49" s="115"/>
      <c r="AS49" s="115"/>
      <c r="AT49" s="115"/>
      <c r="AU49" s="115"/>
      <c r="AV49" s="115"/>
      <c r="AW49" s="115"/>
      <c r="AX49" s="115"/>
      <c r="AY49" s="164">
        <f t="shared" si="32"/>
        <v>0</v>
      </c>
      <c r="AZ49" s="115"/>
      <c r="BB49" s="115"/>
      <c r="BC49" s="115"/>
      <c r="BD49" s="115"/>
      <c r="BE49" s="115"/>
      <c r="BF49" s="115"/>
      <c r="BG49" s="115"/>
      <c r="BH49" s="115"/>
      <c r="BI49" s="115"/>
      <c r="BJ49" s="115"/>
      <c r="BK49" s="110">
        <f t="shared" si="36"/>
        <v>0</v>
      </c>
      <c r="BL49" s="110">
        <f t="shared" si="36"/>
        <v>0</v>
      </c>
      <c r="BM49" s="110">
        <f t="shared" si="36"/>
        <v>0</v>
      </c>
      <c r="BN49" s="110">
        <f t="shared" si="36"/>
        <v>0</v>
      </c>
      <c r="BO49" s="110">
        <f t="shared" si="36"/>
        <v>0</v>
      </c>
      <c r="BP49" s="110">
        <f t="shared" si="36"/>
        <v>0</v>
      </c>
      <c r="BQ49" s="110">
        <f t="shared" si="36"/>
        <v>0</v>
      </c>
      <c r="BR49" s="110">
        <f t="shared" si="36"/>
        <v>0</v>
      </c>
      <c r="BS49" s="110"/>
      <c r="BT49" s="110">
        <f t="shared" si="14"/>
        <v>0</v>
      </c>
      <c r="BU49" s="80" t="str">
        <f>IFERROR(BT49-(SUMPRODUCT(BZ$13:INDEX($BZ$13:$CH$13,1,$U$4+1),BK49:INDEX($BK$12:$BR$142,B63,$U$4+1))),".")</f>
        <v>.</v>
      </c>
      <c r="BV49" s="80" t="str">
        <f t="shared" si="17"/>
        <v>.</v>
      </c>
      <c r="BW49" s="171" t="str">
        <f t="shared" si="18"/>
        <v>.</v>
      </c>
      <c r="BX49" s="171"/>
      <c r="BY49" s="111"/>
      <c r="BZ49" s="111"/>
      <c r="CA49" s="111"/>
      <c r="CB49" s="111"/>
      <c r="CC49" s="111"/>
      <c r="CD49" s="111"/>
      <c r="CE49" s="111"/>
      <c r="CF49" s="111"/>
      <c r="CG49" s="111"/>
      <c r="CH49" s="116"/>
      <c r="CI49" s="172"/>
      <c r="CJ49" s="111"/>
      <c r="CK49" s="111"/>
      <c r="CL49" s="111"/>
    </row>
    <row r="50" spans="2:90" x14ac:dyDescent="0.25">
      <c r="O50" s="168"/>
      <c r="P50" s="168"/>
      <c r="Q50" s="115"/>
      <c r="R50" s="115"/>
      <c r="W50" s="115"/>
      <c r="X50" s="115"/>
      <c r="Y50" s="115"/>
      <c r="Z50" s="115"/>
      <c r="AA50" s="115"/>
      <c r="AB50" s="115"/>
      <c r="AC50" s="115"/>
      <c r="AD50" s="115"/>
      <c r="AE50" s="115"/>
      <c r="AF50" s="115"/>
      <c r="AG50" s="115"/>
      <c r="AH50" s="115"/>
      <c r="AI50" s="115"/>
      <c r="AJ50" s="115"/>
      <c r="AK50" s="115"/>
      <c r="AL50" s="115"/>
      <c r="AM50" s="115"/>
      <c r="AN50" s="115"/>
      <c r="AO50" s="115"/>
      <c r="AP50" s="115"/>
      <c r="AQ50" s="115"/>
      <c r="AR50" s="115"/>
      <c r="AS50" s="115"/>
      <c r="AT50" s="115"/>
      <c r="AU50" s="115"/>
      <c r="AV50" s="115"/>
      <c r="AW50" s="115"/>
      <c r="AX50" s="115"/>
      <c r="AY50" s="164">
        <f t="shared" si="32"/>
        <v>0</v>
      </c>
      <c r="AZ50" s="115"/>
      <c r="BB50" s="115"/>
      <c r="BC50" s="115"/>
      <c r="BD50" s="115"/>
      <c r="BE50" s="115"/>
      <c r="BF50" s="115"/>
      <c r="BG50" s="115"/>
      <c r="BH50" s="115"/>
      <c r="BI50" s="115"/>
      <c r="BJ50" s="115"/>
      <c r="BK50" s="110">
        <f t="shared" si="36"/>
        <v>0</v>
      </c>
      <c r="BL50" s="110">
        <f t="shared" si="36"/>
        <v>0</v>
      </c>
      <c r="BM50" s="110">
        <f t="shared" si="36"/>
        <v>0</v>
      </c>
      <c r="BN50" s="110">
        <f t="shared" si="36"/>
        <v>0</v>
      </c>
      <c r="BO50" s="110">
        <f t="shared" si="36"/>
        <v>0</v>
      </c>
      <c r="BP50" s="110">
        <f t="shared" si="36"/>
        <v>0</v>
      </c>
      <c r="BQ50" s="110">
        <f t="shared" si="36"/>
        <v>0</v>
      </c>
      <c r="BR50" s="110">
        <f t="shared" si="36"/>
        <v>0</v>
      </c>
      <c r="BS50" s="110"/>
      <c r="BT50" s="110">
        <f t="shared" si="14"/>
        <v>0</v>
      </c>
      <c r="BU50" s="80" t="str">
        <f>IFERROR(BT50-(SUMPRODUCT(BZ$13:INDEX($BZ$13:$CH$13,1,$U$4+1),BK50:INDEX($BK$12:$BR$142,B64,$U$4+1))),".")</f>
        <v>.</v>
      </c>
      <c r="BV50" s="80" t="str">
        <f t="shared" si="17"/>
        <v>.</v>
      </c>
      <c r="BW50" s="171" t="str">
        <f t="shared" si="18"/>
        <v>.</v>
      </c>
      <c r="BX50" s="171"/>
      <c r="BY50" s="111"/>
      <c r="BZ50" s="111"/>
      <c r="CA50" s="111"/>
      <c r="CB50" s="111"/>
      <c r="CC50" s="111"/>
      <c r="CD50" s="111"/>
      <c r="CE50" s="111"/>
      <c r="CF50" s="111"/>
      <c r="CG50" s="111"/>
      <c r="CH50" s="116"/>
      <c r="CI50" s="172"/>
      <c r="CJ50" s="111"/>
      <c r="CK50" s="111"/>
      <c r="CL50" s="111"/>
    </row>
    <row r="51" spans="2:90" x14ac:dyDescent="0.25">
      <c r="J51" s="179"/>
      <c r="K51" s="179"/>
      <c r="L51" s="179"/>
      <c r="M51" s="179"/>
      <c r="N51" s="168"/>
      <c r="O51" s="168"/>
      <c r="P51" s="168"/>
      <c r="Q51" s="115"/>
      <c r="R51" s="115"/>
      <c r="S51" s="115"/>
      <c r="T51" s="115"/>
      <c r="U51" s="115"/>
      <c r="V51" s="115"/>
      <c r="W51" s="115"/>
      <c r="X51" s="115"/>
      <c r="Y51" s="115"/>
      <c r="Z51" s="115"/>
      <c r="AA51" s="115"/>
      <c r="AB51" s="115"/>
      <c r="AC51" s="115"/>
      <c r="AD51" s="115"/>
      <c r="AE51" s="115"/>
      <c r="AF51" s="115"/>
      <c r="AG51" s="115"/>
      <c r="AH51" s="115"/>
      <c r="AI51" s="115"/>
      <c r="AJ51" s="115"/>
      <c r="AK51" s="115"/>
      <c r="AL51" s="115"/>
      <c r="AM51" s="115"/>
      <c r="AN51" s="115"/>
      <c r="AO51" s="115"/>
      <c r="AP51" s="115"/>
      <c r="AQ51" s="115"/>
      <c r="AR51" s="115"/>
      <c r="AS51" s="115"/>
      <c r="AT51" s="115"/>
      <c r="AU51" s="115"/>
      <c r="AV51" s="115"/>
      <c r="AW51" s="115"/>
      <c r="AX51" s="115"/>
      <c r="AY51" s="164">
        <f t="shared" si="32"/>
        <v>0</v>
      </c>
      <c r="AZ51" s="115"/>
      <c r="BB51" s="115"/>
      <c r="BC51" s="115"/>
      <c r="BD51" s="115"/>
      <c r="BE51" s="115"/>
      <c r="BF51" s="115"/>
      <c r="BG51" s="115"/>
      <c r="BH51" s="115"/>
      <c r="BI51" s="115"/>
      <c r="BJ51" s="115"/>
      <c r="BK51" s="110">
        <f t="shared" si="36"/>
        <v>0</v>
      </c>
      <c r="BL51" s="110">
        <f t="shared" si="36"/>
        <v>0</v>
      </c>
      <c r="BM51" s="110">
        <f t="shared" si="36"/>
        <v>0</v>
      </c>
      <c r="BN51" s="110">
        <f t="shared" si="36"/>
        <v>0</v>
      </c>
      <c r="BO51" s="110">
        <f t="shared" si="36"/>
        <v>0</v>
      </c>
      <c r="BP51" s="110">
        <f t="shared" si="36"/>
        <v>0</v>
      </c>
      <c r="BQ51" s="110">
        <f t="shared" si="36"/>
        <v>0</v>
      </c>
      <c r="BR51" s="110">
        <f t="shared" si="36"/>
        <v>0</v>
      </c>
      <c r="BS51" s="110"/>
      <c r="BT51" s="110">
        <f t="shared" si="14"/>
        <v>0</v>
      </c>
      <c r="BU51" s="80" t="str">
        <f>IFERROR(BT51-(SUMPRODUCT(BZ$13:INDEX($BZ$13:$CH$13,1,$U$4+1),BK51:INDEX($BK$12:$BR$142,B65,$U$4+1))),".")</f>
        <v>.</v>
      </c>
      <c r="BV51" s="80" t="str">
        <f t="shared" si="17"/>
        <v>.</v>
      </c>
      <c r="BW51" s="171" t="str">
        <f t="shared" si="18"/>
        <v>.</v>
      </c>
      <c r="BX51" s="171"/>
      <c r="BY51" s="111"/>
      <c r="BZ51" s="111"/>
      <c r="CA51" s="111"/>
      <c r="CB51" s="111"/>
      <c r="CC51" s="111"/>
      <c r="CD51" s="111"/>
      <c r="CE51" s="111"/>
      <c r="CF51" s="111"/>
      <c r="CG51" s="111"/>
      <c r="CH51" s="116"/>
      <c r="CI51" s="172"/>
      <c r="CJ51" s="111"/>
      <c r="CK51" s="111"/>
      <c r="CL51" s="111"/>
    </row>
    <row r="52" spans="2:90" x14ac:dyDescent="0.25">
      <c r="J52" s="179"/>
      <c r="K52" s="179"/>
      <c r="L52" s="179"/>
      <c r="M52" s="179"/>
      <c r="N52" s="168"/>
      <c r="O52" s="168"/>
      <c r="P52" s="168"/>
      <c r="Q52" s="115"/>
      <c r="R52" s="115"/>
      <c r="S52" s="115"/>
      <c r="T52" s="115"/>
      <c r="U52" s="115"/>
      <c r="V52" s="115"/>
      <c r="W52" s="115"/>
      <c r="X52" s="115"/>
      <c r="Y52" s="115"/>
      <c r="Z52" s="115"/>
      <c r="AA52" s="115"/>
      <c r="AB52" s="115"/>
      <c r="AC52" s="115"/>
      <c r="AD52" s="115"/>
      <c r="AE52" s="115"/>
      <c r="AF52" s="115"/>
      <c r="AG52" s="115"/>
      <c r="AH52" s="115"/>
      <c r="AI52" s="115"/>
      <c r="AJ52" s="115"/>
      <c r="AK52" s="115"/>
      <c r="AL52" s="115"/>
      <c r="AM52" s="115"/>
      <c r="AN52" s="115"/>
      <c r="AO52" s="115"/>
      <c r="AP52" s="115"/>
      <c r="AQ52" s="115"/>
      <c r="AR52" s="115"/>
      <c r="AS52" s="115"/>
      <c r="AT52" s="115"/>
      <c r="AU52" s="115"/>
      <c r="AV52" s="115"/>
      <c r="AW52" s="115"/>
      <c r="AX52" s="115"/>
      <c r="AY52" s="164">
        <f t="shared" si="32"/>
        <v>0</v>
      </c>
      <c r="AZ52" s="115"/>
      <c r="BB52" s="115"/>
      <c r="BC52" s="115"/>
      <c r="BD52" s="115"/>
      <c r="BE52" s="115"/>
      <c r="BF52" s="115"/>
      <c r="BG52" s="115"/>
      <c r="BH52" s="115"/>
      <c r="BI52" s="115"/>
      <c r="BJ52" s="115"/>
      <c r="BK52" s="110">
        <f t="shared" si="36"/>
        <v>0</v>
      </c>
      <c r="BL52" s="110">
        <f t="shared" si="36"/>
        <v>0</v>
      </c>
      <c r="BM52" s="110">
        <f t="shared" si="36"/>
        <v>0</v>
      </c>
      <c r="BN52" s="110">
        <f t="shared" si="36"/>
        <v>0</v>
      </c>
      <c r="BO52" s="110">
        <f t="shared" si="36"/>
        <v>0</v>
      </c>
      <c r="BP52" s="110">
        <f t="shared" si="36"/>
        <v>0</v>
      </c>
      <c r="BQ52" s="110">
        <f t="shared" si="36"/>
        <v>0</v>
      </c>
      <c r="BR52" s="110">
        <f t="shared" si="36"/>
        <v>0</v>
      </c>
      <c r="BS52" s="110"/>
      <c r="BT52" s="110">
        <f t="shared" ref="BT52:BT75" si="37">BA62</f>
        <v>0</v>
      </c>
      <c r="BU52" s="80" t="str">
        <f>IFERROR(BT52-(SUMPRODUCT(BZ$13:INDEX($BZ$13:$CH$13,1,$U$4+1),BK52:INDEX($BK$12:$BR$142,B66,$U$4+1))),".")</f>
        <v>.</v>
      </c>
      <c r="BV52" s="80" t="str">
        <f t="shared" si="17"/>
        <v>.</v>
      </c>
      <c r="BW52" s="171" t="str">
        <f t="shared" si="18"/>
        <v>.</v>
      </c>
      <c r="BX52" s="171"/>
      <c r="BY52" s="111"/>
      <c r="BZ52" s="111"/>
      <c r="CA52" s="111"/>
      <c r="CB52" s="111"/>
      <c r="CC52" s="111"/>
      <c r="CD52" s="111"/>
      <c r="CE52" s="111"/>
      <c r="CF52" s="111"/>
      <c r="CG52" s="111"/>
      <c r="CH52" s="116"/>
      <c r="CI52" s="172"/>
      <c r="CJ52" s="111"/>
      <c r="CK52" s="111"/>
      <c r="CL52" s="111"/>
    </row>
    <row r="53" spans="2:90" x14ac:dyDescent="0.25">
      <c r="J53" s="179"/>
      <c r="K53" s="179"/>
      <c r="L53" s="179"/>
      <c r="M53" s="179"/>
      <c r="N53" s="168"/>
      <c r="O53" s="168"/>
      <c r="P53" s="168"/>
      <c r="Q53" s="115"/>
      <c r="R53" s="115"/>
      <c r="S53" s="115"/>
      <c r="T53" s="115"/>
      <c r="U53" s="115"/>
      <c r="V53" s="115"/>
      <c r="W53" s="115"/>
      <c r="X53" s="115"/>
      <c r="Y53" s="115"/>
      <c r="Z53" s="115"/>
      <c r="AA53" s="115"/>
      <c r="AB53" s="115"/>
      <c r="AC53" s="115"/>
      <c r="AD53" s="115"/>
      <c r="AE53" s="115"/>
      <c r="AF53" s="115"/>
      <c r="AG53" s="115"/>
      <c r="AH53" s="115"/>
      <c r="AI53" s="115"/>
      <c r="AJ53" s="115"/>
      <c r="AK53" s="115"/>
      <c r="AL53" s="115"/>
      <c r="AM53" s="115"/>
      <c r="AN53" s="115"/>
      <c r="AO53" s="115"/>
      <c r="AP53" s="115"/>
      <c r="AQ53" s="115"/>
      <c r="AR53" s="115"/>
      <c r="AS53" s="115"/>
      <c r="AT53" s="115"/>
      <c r="AU53" s="115"/>
      <c r="AV53" s="115"/>
      <c r="AW53" s="115"/>
      <c r="AX53" s="115"/>
      <c r="AY53" s="164">
        <f t="shared" si="32"/>
        <v>0</v>
      </c>
      <c r="AZ53" s="115"/>
      <c r="BB53" s="115"/>
      <c r="BC53" s="115"/>
      <c r="BD53" s="115"/>
      <c r="BE53" s="115"/>
      <c r="BF53" s="115"/>
      <c r="BG53" s="115"/>
      <c r="BH53" s="115"/>
      <c r="BI53" s="115"/>
      <c r="BJ53" s="115"/>
      <c r="BK53" s="110">
        <f t="shared" si="36"/>
        <v>0</v>
      </c>
      <c r="BL53" s="110">
        <f t="shared" si="36"/>
        <v>0</v>
      </c>
      <c r="BM53" s="110">
        <f t="shared" si="36"/>
        <v>0</v>
      </c>
      <c r="BN53" s="110">
        <f t="shared" si="36"/>
        <v>0</v>
      </c>
      <c r="BO53" s="110">
        <f t="shared" si="36"/>
        <v>0</v>
      </c>
      <c r="BP53" s="110">
        <f t="shared" si="36"/>
        <v>0</v>
      </c>
      <c r="BQ53" s="110">
        <f t="shared" si="36"/>
        <v>0</v>
      </c>
      <c r="BR53" s="110">
        <f t="shared" si="36"/>
        <v>0</v>
      </c>
      <c r="BS53" s="110"/>
      <c r="BT53" s="110">
        <f t="shared" si="37"/>
        <v>0</v>
      </c>
      <c r="BU53" s="80" t="str">
        <f>IFERROR(BT53-(SUMPRODUCT(BZ$13:INDEX($BZ$13:$CH$13,1,$U$4+1),BK53:INDEX($BK$12:$BR$142,B67,$U$4+1))),".")</f>
        <v>.</v>
      </c>
      <c r="BV53" s="80" t="str">
        <f t="shared" si="17"/>
        <v>.</v>
      </c>
      <c r="BW53" s="171" t="str">
        <f t="shared" si="18"/>
        <v>.</v>
      </c>
      <c r="BX53" s="171"/>
      <c r="BY53" s="111"/>
      <c r="BZ53" s="111"/>
      <c r="CA53" s="111"/>
      <c r="CB53" s="111"/>
      <c r="CC53" s="111"/>
      <c r="CD53" s="111"/>
      <c r="CE53" s="111"/>
      <c r="CF53" s="111"/>
      <c r="CG53" s="111"/>
      <c r="CH53" s="116"/>
      <c r="CI53" s="172"/>
      <c r="CJ53" s="111"/>
      <c r="CK53" s="111"/>
      <c r="CL53" s="111"/>
    </row>
    <row r="54" spans="2:90" x14ac:dyDescent="0.25">
      <c r="J54" s="179"/>
      <c r="K54" s="179"/>
      <c r="L54" s="179"/>
      <c r="M54" s="179"/>
      <c r="N54" s="168"/>
      <c r="O54" s="168"/>
      <c r="P54" s="168"/>
      <c r="Q54" s="115"/>
      <c r="R54" s="115"/>
      <c r="S54" s="115"/>
      <c r="T54" s="115"/>
      <c r="U54" s="115"/>
      <c r="V54" s="115"/>
      <c r="W54" s="115"/>
      <c r="X54" s="115"/>
      <c r="Y54" s="115"/>
      <c r="Z54" s="115"/>
      <c r="AA54" s="115"/>
      <c r="AB54" s="115"/>
      <c r="AC54" s="115"/>
      <c r="AD54" s="115"/>
      <c r="AE54" s="115"/>
      <c r="AF54" s="115"/>
      <c r="AG54" s="115"/>
      <c r="AH54" s="115"/>
      <c r="AI54" s="115"/>
      <c r="AJ54" s="115"/>
      <c r="AK54" s="115"/>
      <c r="AL54" s="115"/>
      <c r="AM54" s="115"/>
      <c r="AN54" s="115"/>
      <c r="AO54" s="115"/>
      <c r="AP54" s="115"/>
      <c r="AQ54" s="115"/>
      <c r="AR54" s="115"/>
      <c r="AS54" s="115"/>
      <c r="AT54" s="115"/>
      <c r="AU54" s="115"/>
      <c r="AV54" s="115"/>
      <c r="AW54" s="115"/>
      <c r="AX54" s="115"/>
      <c r="AY54" s="164">
        <f t="shared" si="32"/>
        <v>0</v>
      </c>
      <c r="AZ54" s="115"/>
      <c r="BB54" s="115"/>
      <c r="BC54" s="115"/>
      <c r="BD54" s="115"/>
      <c r="BE54" s="115"/>
      <c r="BF54" s="115"/>
      <c r="BG54" s="115"/>
      <c r="BH54" s="115"/>
      <c r="BI54" s="115"/>
      <c r="BJ54" s="115"/>
      <c r="BK54" s="110">
        <f t="shared" si="36"/>
        <v>0</v>
      </c>
      <c r="BL54" s="110">
        <f t="shared" si="36"/>
        <v>0</v>
      </c>
      <c r="BM54" s="110">
        <f t="shared" si="36"/>
        <v>0</v>
      </c>
      <c r="BN54" s="110">
        <f t="shared" si="36"/>
        <v>0</v>
      </c>
      <c r="BO54" s="110">
        <f t="shared" si="36"/>
        <v>0</v>
      </c>
      <c r="BP54" s="110">
        <f t="shared" si="36"/>
        <v>0</v>
      </c>
      <c r="BQ54" s="110">
        <f t="shared" si="36"/>
        <v>0</v>
      </c>
      <c r="BR54" s="110">
        <f t="shared" si="36"/>
        <v>0</v>
      </c>
      <c r="BS54" s="110"/>
      <c r="BT54" s="110">
        <f t="shared" si="37"/>
        <v>0</v>
      </c>
      <c r="BU54" s="80" t="str">
        <f>IFERROR(BT54-(SUMPRODUCT(BZ$13:INDEX($BZ$13:$CH$13,1,$U$4+1),BK54:INDEX($BK$12:$BR$142,B68,$U$4+1))),".")</f>
        <v>.</v>
      </c>
      <c r="BV54" s="80" t="str">
        <f t="shared" si="17"/>
        <v>.</v>
      </c>
      <c r="BW54" s="171" t="str">
        <f t="shared" si="18"/>
        <v>.</v>
      </c>
      <c r="BX54" s="171"/>
      <c r="BY54" s="111"/>
      <c r="BZ54" s="111"/>
      <c r="CA54" s="111"/>
      <c r="CB54" s="111"/>
      <c r="CC54" s="111"/>
      <c r="CD54" s="111"/>
      <c r="CE54" s="111"/>
      <c r="CF54" s="111"/>
      <c r="CG54" s="111"/>
      <c r="CH54" s="116"/>
      <c r="CI54" s="172"/>
      <c r="CJ54" s="111"/>
      <c r="CK54" s="111"/>
      <c r="CL54" s="111"/>
    </row>
    <row r="55" spans="2:90" x14ac:dyDescent="0.25">
      <c r="J55" s="179"/>
      <c r="K55" s="179"/>
      <c r="L55" s="179"/>
      <c r="M55" s="179"/>
      <c r="N55" s="168"/>
      <c r="O55" s="168"/>
      <c r="P55" s="168"/>
      <c r="Q55" s="115"/>
      <c r="R55" s="115"/>
      <c r="S55" s="115"/>
      <c r="T55" s="115"/>
      <c r="U55" s="115"/>
      <c r="V55" s="115"/>
      <c r="W55" s="115"/>
      <c r="X55" s="115"/>
      <c r="Y55" s="115"/>
      <c r="Z55" s="115"/>
      <c r="AA55" s="115"/>
      <c r="AB55" s="115"/>
      <c r="AC55" s="115"/>
      <c r="AD55" s="115"/>
      <c r="AE55" s="115"/>
      <c r="AF55" s="115"/>
      <c r="AG55" s="115"/>
      <c r="AH55" s="115"/>
      <c r="AI55" s="115"/>
      <c r="AJ55" s="115"/>
      <c r="AK55" s="115"/>
      <c r="AL55" s="115"/>
      <c r="AM55" s="115"/>
      <c r="AN55" s="115"/>
      <c r="AO55" s="115"/>
      <c r="AP55" s="115"/>
      <c r="AQ55" s="115"/>
      <c r="AR55" s="115"/>
      <c r="AS55" s="115"/>
      <c r="AT55" s="115"/>
      <c r="AU55" s="115"/>
      <c r="AV55" s="115"/>
      <c r="AW55" s="115"/>
      <c r="AX55" s="115"/>
      <c r="AY55" s="164">
        <f t="shared" si="32"/>
        <v>0</v>
      </c>
      <c r="AZ55" s="115"/>
      <c r="BB55" s="115"/>
      <c r="BC55" s="115"/>
      <c r="BD55" s="115"/>
      <c r="BE55" s="115"/>
      <c r="BF55" s="115"/>
      <c r="BG55" s="115"/>
      <c r="BH55" s="115"/>
      <c r="BI55" s="115"/>
      <c r="BJ55" s="115"/>
      <c r="BK55" s="110">
        <f t="shared" si="36"/>
        <v>0</v>
      </c>
      <c r="BL55" s="110">
        <f t="shared" si="36"/>
        <v>0</v>
      </c>
      <c r="BM55" s="110">
        <f t="shared" si="36"/>
        <v>0</v>
      </c>
      <c r="BN55" s="110">
        <f t="shared" si="36"/>
        <v>0</v>
      </c>
      <c r="BO55" s="110">
        <f t="shared" si="36"/>
        <v>0</v>
      </c>
      <c r="BP55" s="110">
        <f t="shared" si="36"/>
        <v>0</v>
      </c>
      <c r="BQ55" s="110">
        <f t="shared" si="36"/>
        <v>0</v>
      </c>
      <c r="BR55" s="110">
        <f t="shared" si="36"/>
        <v>0</v>
      </c>
      <c r="BS55" s="110"/>
      <c r="BT55" s="110">
        <f t="shared" si="37"/>
        <v>0</v>
      </c>
      <c r="BU55" s="80" t="str">
        <f>IFERROR(BT55-(SUMPRODUCT(BZ$13:INDEX($BZ$13:$CH$13,1,$U$4+1),BK55:INDEX($BK$12:$BR$142,B69,$U$4+1))),".")</f>
        <v>.</v>
      </c>
      <c r="BV55" s="80" t="str">
        <f t="shared" si="17"/>
        <v>.</v>
      </c>
      <c r="BW55" s="171" t="str">
        <f t="shared" si="18"/>
        <v>.</v>
      </c>
      <c r="BX55" s="171"/>
      <c r="BY55" s="111"/>
      <c r="BZ55" s="111"/>
      <c r="CA55" s="111"/>
      <c r="CB55" s="111"/>
      <c r="CC55" s="111"/>
      <c r="CD55" s="111"/>
      <c r="CE55" s="111"/>
      <c r="CF55" s="111"/>
      <c r="CG55" s="111"/>
      <c r="CH55" s="116"/>
      <c r="CI55" s="172"/>
      <c r="CJ55" s="111"/>
      <c r="CK55" s="111"/>
      <c r="CL55" s="111"/>
    </row>
    <row r="56" spans="2:90" x14ac:dyDescent="0.25">
      <c r="J56" s="179"/>
      <c r="K56" s="179"/>
      <c r="L56" s="179"/>
      <c r="M56" s="179"/>
      <c r="N56" s="168"/>
      <c r="O56" s="168"/>
      <c r="P56" s="168"/>
      <c r="Q56" s="115"/>
      <c r="R56" s="115"/>
      <c r="S56" s="115"/>
      <c r="T56" s="115"/>
      <c r="U56" s="115"/>
      <c r="V56" s="115"/>
      <c r="W56" s="115"/>
      <c r="X56" s="115"/>
      <c r="Y56" s="115"/>
      <c r="Z56" s="115"/>
      <c r="AA56" s="115"/>
      <c r="AB56" s="115"/>
      <c r="AC56" s="115"/>
      <c r="AD56" s="115"/>
      <c r="AE56" s="115"/>
      <c r="AF56" s="115"/>
      <c r="AG56" s="115"/>
      <c r="AH56" s="115"/>
      <c r="AI56" s="115"/>
      <c r="AJ56" s="115"/>
      <c r="AK56" s="115"/>
      <c r="AL56" s="115"/>
      <c r="AM56" s="115"/>
      <c r="AN56" s="115"/>
      <c r="AO56" s="115"/>
      <c r="AP56" s="115"/>
      <c r="AQ56" s="115"/>
      <c r="AR56" s="115"/>
      <c r="AS56" s="115"/>
      <c r="AT56" s="115"/>
      <c r="AU56" s="115"/>
      <c r="AV56" s="115"/>
      <c r="AW56" s="115"/>
      <c r="AX56" s="115"/>
      <c r="AY56" s="164">
        <f t="shared" si="32"/>
        <v>0</v>
      </c>
      <c r="AZ56" s="115"/>
      <c r="BB56" s="115"/>
      <c r="BC56" s="115"/>
      <c r="BD56" s="115"/>
      <c r="BE56" s="115"/>
      <c r="BF56" s="115"/>
      <c r="BG56" s="115"/>
      <c r="BH56" s="115"/>
      <c r="BI56" s="115"/>
      <c r="BJ56" s="115"/>
      <c r="BK56" s="110">
        <f t="shared" si="36"/>
        <v>0</v>
      </c>
      <c r="BL56" s="110">
        <f t="shared" si="36"/>
        <v>0</v>
      </c>
      <c r="BM56" s="110">
        <f t="shared" si="36"/>
        <v>0</v>
      </c>
      <c r="BN56" s="110">
        <f t="shared" si="36"/>
        <v>0</v>
      </c>
      <c r="BO56" s="110">
        <f t="shared" si="36"/>
        <v>0</v>
      </c>
      <c r="BP56" s="110">
        <f t="shared" si="36"/>
        <v>0</v>
      </c>
      <c r="BQ56" s="110">
        <f t="shared" si="36"/>
        <v>0</v>
      </c>
      <c r="BR56" s="110">
        <f t="shared" si="36"/>
        <v>0</v>
      </c>
      <c r="BS56" s="110"/>
      <c r="BT56" s="110">
        <f t="shared" si="37"/>
        <v>0</v>
      </c>
      <c r="BU56" s="80" t="str">
        <f>IFERROR(BT56-(SUMPRODUCT(BZ$13:INDEX($BZ$13:$CH$13,1,$U$4+1),BK56:INDEX($BK$12:$BR$142,B70,$U$4+1))),".")</f>
        <v>.</v>
      </c>
      <c r="BV56" s="80" t="str">
        <f t="shared" si="17"/>
        <v>.</v>
      </c>
      <c r="BW56" s="171" t="str">
        <f t="shared" si="18"/>
        <v>.</v>
      </c>
      <c r="BX56" s="171"/>
      <c r="BY56" s="111"/>
      <c r="BZ56" s="111"/>
      <c r="CA56" s="111"/>
      <c r="CB56" s="111"/>
      <c r="CC56" s="111"/>
      <c r="CD56" s="111"/>
      <c r="CE56" s="111"/>
      <c r="CF56" s="111"/>
      <c r="CG56" s="111"/>
      <c r="CH56" s="116"/>
      <c r="CI56" s="172"/>
      <c r="CJ56" s="111"/>
      <c r="CK56" s="111"/>
      <c r="CL56" s="111"/>
    </row>
    <row r="57" spans="2:90" x14ac:dyDescent="0.25">
      <c r="J57" s="179"/>
      <c r="K57" s="179"/>
      <c r="L57" s="179"/>
      <c r="M57" s="179"/>
      <c r="N57" s="168"/>
      <c r="O57" s="168"/>
      <c r="P57" s="168"/>
      <c r="Q57" s="115"/>
      <c r="R57" s="115"/>
      <c r="S57" s="115"/>
      <c r="T57" s="115"/>
      <c r="U57" s="115"/>
      <c r="V57" s="115"/>
      <c r="W57" s="115"/>
      <c r="X57" s="115"/>
      <c r="Y57" s="115"/>
      <c r="Z57" s="115"/>
      <c r="AA57" s="115"/>
      <c r="AB57" s="115"/>
      <c r="AC57" s="115"/>
      <c r="AD57" s="115"/>
      <c r="AE57" s="115"/>
      <c r="AF57" s="115"/>
      <c r="AG57" s="115"/>
      <c r="AH57" s="115"/>
      <c r="AI57" s="115"/>
      <c r="AJ57" s="115"/>
      <c r="AK57" s="115"/>
      <c r="AL57" s="115"/>
      <c r="AM57" s="115"/>
      <c r="AN57" s="115"/>
      <c r="AO57" s="115"/>
      <c r="AP57" s="115"/>
      <c r="AQ57" s="115"/>
      <c r="AR57" s="115"/>
      <c r="AS57" s="115"/>
      <c r="AT57" s="115"/>
      <c r="AU57" s="115"/>
      <c r="AV57" s="115"/>
      <c r="AW57" s="115"/>
      <c r="AX57" s="115"/>
      <c r="AY57" s="164">
        <f>I61</f>
        <v>0</v>
      </c>
      <c r="AZ57" s="115"/>
      <c r="BB57" s="115"/>
      <c r="BC57" s="115"/>
      <c r="BD57" s="115"/>
      <c r="BE57" s="115"/>
      <c r="BF57" s="115"/>
      <c r="BG57" s="115"/>
      <c r="BH57" s="115"/>
      <c r="BI57" s="115"/>
      <c r="BJ57" s="115"/>
      <c r="BK57" s="110">
        <f t="shared" ref="BK57:BR66" si="38">IFERROR(INDEX($AQ$22:$AX$61,$B71,BK$11),0)</f>
        <v>0</v>
      </c>
      <c r="BL57" s="110">
        <f t="shared" si="38"/>
        <v>0</v>
      </c>
      <c r="BM57" s="110">
        <f t="shared" si="38"/>
        <v>0</v>
      </c>
      <c r="BN57" s="110">
        <f t="shared" si="38"/>
        <v>0</v>
      </c>
      <c r="BO57" s="110">
        <f t="shared" si="38"/>
        <v>0</v>
      </c>
      <c r="BP57" s="110">
        <f t="shared" si="38"/>
        <v>0</v>
      </c>
      <c r="BQ57" s="110">
        <f t="shared" si="38"/>
        <v>0</v>
      </c>
      <c r="BR57" s="110">
        <f t="shared" si="38"/>
        <v>0</v>
      </c>
      <c r="BS57" s="110"/>
      <c r="BT57" s="110">
        <f t="shared" si="37"/>
        <v>0</v>
      </c>
      <c r="BU57" s="80" t="str">
        <f>IFERROR(BT57-(SUMPRODUCT(BZ$13:INDEX($BZ$13:$CH$13,1,$U$4+1),BK57:INDEX($BK$12:$BR$142,B71,$U$4+1))),".")</f>
        <v>.</v>
      </c>
      <c r="BV57" s="80" t="str">
        <f t="shared" si="17"/>
        <v>.</v>
      </c>
      <c r="BW57" s="171" t="str">
        <f t="shared" si="18"/>
        <v>.</v>
      </c>
      <c r="BX57" s="171"/>
      <c r="BY57" s="111"/>
      <c r="BZ57" s="111"/>
      <c r="CA57" s="111"/>
      <c r="CB57" s="111"/>
      <c r="CC57" s="111"/>
      <c r="CD57" s="111"/>
      <c r="CE57" s="111"/>
      <c r="CF57" s="111"/>
      <c r="CG57" s="111"/>
      <c r="CH57" s="116"/>
      <c r="CI57" s="172"/>
      <c r="CJ57" s="111"/>
      <c r="CK57" s="111"/>
      <c r="CL57" s="111"/>
    </row>
    <row r="58" spans="2:90" x14ac:dyDescent="0.25">
      <c r="J58" s="179"/>
      <c r="K58" s="179"/>
      <c r="L58" s="179"/>
      <c r="M58" s="179"/>
      <c r="N58" s="168"/>
      <c r="O58" s="168"/>
      <c r="P58" s="168"/>
      <c r="Q58" s="115"/>
      <c r="R58" s="115"/>
      <c r="S58" s="115"/>
      <c r="T58" s="115"/>
      <c r="U58" s="115"/>
      <c r="V58" s="115"/>
      <c r="W58" s="115"/>
      <c r="X58" s="115"/>
      <c r="Y58" s="115"/>
      <c r="Z58" s="115"/>
      <c r="AA58" s="115"/>
      <c r="AB58" s="115"/>
      <c r="AC58" s="115"/>
      <c r="AD58" s="115"/>
      <c r="AE58" s="115"/>
      <c r="AF58" s="115"/>
      <c r="AG58" s="115"/>
      <c r="AH58" s="115"/>
      <c r="AI58" s="115"/>
      <c r="AJ58" s="115"/>
      <c r="AK58" s="115"/>
      <c r="AL58" s="115"/>
      <c r="AM58" s="115"/>
      <c r="AN58" s="115"/>
      <c r="AO58" s="115"/>
      <c r="AP58" s="115"/>
      <c r="AQ58" s="115"/>
      <c r="AR58" s="115"/>
      <c r="AS58" s="115"/>
      <c r="AT58" s="115"/>
      <c r="AU58" s="115"/>
      <c r="AV58" s="115"/>
      <c r="AW58" s="115"/>
      <c r="AX58" s="115"/>
      <c r="AY58" s="164">
        <f>I62</f>
        <v>0</v>
      </c>
      <c r="AZ58" s="115"/>
      <c r="BB58" s="115"/>
      <c r="BC58" s="115"/>
      <c r="BD58" s="115"/>
      <c r="BE58" s="115"/>
      <c r="BF58" s="115"/>
      <c r="BG58" s="115"/>
      <c r="BH58" s="115"/>
      <c r="BI58" s="115"/>
      <c r="BJ58" s="115"/>
      <c r="BK58" s="110">
        <f t="shared" si="38"/>
        <v>0</v>
      </c>
      <c r="BL58" s="110">
        <f t="shared" si="38"/>
        <v>0</v>
      </c>
      <c r="BM58" s="110">
        <f t="shared" si="38"/>
        <v>0</v>
      </c>
      <c r="BN58" s="110">
        <f t="shared" si="38"/>
        <v>0</v>
      </c>
      <c r="BO58" s="110">
        <f t="shared" si="38"/>
        <v>0</v>
      </c>
      <c r="BP58" s="110">
        <f t="shared" si="38"/>
        <v>0</v>
      </c>
      <c r="BQ58" s="110">
        <f t="shared" si="38"/>
        <v>0</v>
      </c>
      <c r="BR58" s="110">
        <f t="shared" si="38"/>
        <v>0</v>
      </c>
      <c r="BS58" s="110"/>
      <c r="BT58" s="110">
        <f t="shared" si="37"/>
        <v>0</v>
      </c>
      <c r="BU58" s="80" t="str">
        <f>IFERROR(BT58-(SUMPRODUCT(BZ$13:INDEX($BZ$13:$CH$13,1,$U$4+1),BK58:INDEX($BK$12:$BR$142,B72,$U$4+1))),".")</f>
        <v>.</v>
      </c>
      <c r="BV58" s="80" t="str">
        <f t="shared" si="17"/>
        <v>.</v>
      </c>
      <c r="BW58" s="171" t="str">
        <f t="shared" si="18"/>
        <v>.</v>
      </c>
      <c r="BX58" s="171"/>
      <c r="BY58" s="111"/>
      <c r="BZ58" s="111"/>
      <c r="CA58" s="111"/>
      <c r="CB58" s="111"/>
      <c r="CC58" s="111"/>
      <c r="CD58" s="111"/>
      <c r="CE58" s="111"/>
      <c r="CF58" s="111"/>
      <c r="CG58" s="111"/>
      <c r="CH58" s="116"/>
      <c r="CI58" s="172"/>
      <c r="CJ58" s="111"/>
      <c r="CK58" s="111"/>
      <c r="CL58" s="111"/>
    </row>
    <row r="59" spans="2:90" x14ac:dyDescent="0.25">
      <c r="J59" s="179"/>
      <c r="K59" s="179"/>
      <c r="L59" s="179"/>
      <c r="M59" s="179"/>
      <c r="N59" s="168"/>
      <c r="O59" s="168"/>
      <c r="P59" s="168"/>
      <c r="Q59" s="115"/>
      <c r="R59" s="115"/>
      <c r="S59" s="115"/>
      <c r="T59" s="115"/>
      <c r="U59" s="115"/>
      <c r="V59" s="115"/>
      <c r="W59" s="115"/>
      <c r="X59" s="115"/>
      <c r="Y59" s="115"/>
      <c r="Z59" s="115"/>
      <c r="AA59" s="115"/>
      <c r="AB59" s="115"/>
      <c r="AC59" s="115"/>
      <c r="AD59" s="115"/>
      <c r="AE59" s="115"/>
      <c r="AF59" s="115"/>
      <c r="AG59" s="115"/>
      <c r="AH59" s="115"/>
      <c r="AI59" s="115"/>
      <c r="AJ59" s="115"/>
      <c r="AK59" s="115"/>
      <c r="AL59" s="115"/>
      <c r="AM59" s="115"/>
      <c r="AN59" s="115"/>
      <c r="AO59" s="115"/>
      <c r="AP59" s="115"/>
      <c r="AQ59" s="115"/>
      <c r="AR59" s="115"/>
      <c r="AS59" s="115"/>
      <c r="AT59" s="115"/>
      <c r="AU59" s="115"/>
      <c r="AV59" s="115"/>
      <c r="AW59" s="115"/>
      <c r="AX59" s="115"/>
      <c r="AY59" s="164">
        <f>I63</f>
        <v>0</v>
      </c>
      <c r="AZ59" s="115"/>
      <c r="BB59" s="115"/>
      <c r="BC59" s="115"/>
      <c r="BD59" s="115"/>
      <c r="BE59" s="115"/>
      <c r="BF59" s="115"/>
      <c r="BG59" s="115"/>
      <c r="BH59" s="115"/>
      <c r="BI59" s="115"/>
      <c r="BJ59" s="115"/>
      <c r="BK59" s="110">
        <f t="shared" si="38"/>
        <v>0</v>
      </c>
      <c r="BL59" s="110">
        <f t="shared" si="38"/>
        <v>0</v>
      </c>
      <c r="BM59" s="110">
        <f t="shared" si="38"/>
        <v>0</v>
      </c>
      <c r="BN59" s="110">
        <f t="shared" si="38"/>
        <v>0</v>
      </c>
      <c r="BO59" s="110">
        <f t="shared" si="38"/>
        <v>0</v>
      </c>
      <c r="BP59" s="110">
        <f t="shared" si="38"/>
        <v>0</v>
      </c>
      <c r="BQ59" s="110">
        <f t="shared" si="38"/>
        <v>0</v>
      </c>
      <c r="BR59" s="110">
        <f t="shared" si="38"/>
        <v>0</v>
      </c>
      <c r="BS59" s="110"/>
      <c r="BT59" s="110">
        <f t="shared" si="37"/>
        <v>0</v>
      </c>
      <c r="BU59" s="80" t="str">
        <f>IFERROR(BT59-(SUMPRODUCT(BZ$13:INDEX($BZ$13:$CH$13,1,$U$4+1),BK59:INDEX($BK$12:$BR$142,B73,$U$4+1))),".")</f>
        <v>.</v>
      </c>
      <c r="BV59" s="80" t="str">
        <f t="shared" si="17"/>
        <v>.</v>
      </c>
      <c r="BW59" s="171" t="str">
        <f t="shared" si="18"/>
        <v>.</v>
      </c>
      <c r="BX59" s="171"/>
      <c r="BY59" s="111"/>
      <c r="BZ59" s="111"/>
      <c r="CA59" s="111"/>
      <c r="CB59" s="111"/>
      <c r="CC59" s="111"/>
      <c r="CD59" s="111"/>
      <c r="CE59" s="111"/>
      <c r="CF59" s="111"/>
      <c r="CG59" s="111"/>
      <c r="CH59" s="116"/>
      <c r="CI59" s="172"/>
      <c r="CJ59" s="111"/>
      <c r="CK59" s="111"/>
      <c r="CL59" s="111"/>
    </row>
    <row r="60" spans="2:90" x14ac:dyDescent="0.25">
      <c r="J60" s="179"/>
      <c r="K60" s="179"/>
      <c r="L60" s="179"/>
      <c r="M60" s="179"/>
      <c r="N60" s="168"/>
      <c r="O60" s="168"/>
      <c r="P60" s="168"/>
      <c r="Q60" s="115"/>
      <c r="R60" s="115"/>
      <c r="S60" s="115"/>
      <c r="T60" s="115"/>
      <c r="U60" s="115"/>
      <c r="V60" s="115"/>
      <c r="W60" s="115"/>
      <c r="X60" s="115"/>
      <c r="Y60" s="115"/>
      <c r="Z60" s="115"/>
      <c r="AA60" s="115"/>
      <c r="AB60" s="115"/>
      <c r="AC60" s="115"/>
      <c r="AD60" s="115"/>
      <c r="AE60" s="115"/>
      <c r="AF60" s="115"/>
      <c r="AG60" s="115"/>
      <c r="AH60" s="115"/>
      <c r="AI60" s="115"/>
      <c r="AJ60" s="115"/>
      <c r="AK60" s="115"/>
      <c r="AL60" s="115"/>
      <c r="AM60" s="115"/>
      <c r="AN60" s="115"/>
      <c r="AO60" s="115"/>
      <c r="AP60" s="115"/>
      <c r="AQ60" s="115"/>
      <c r="AR60" s="115"/>
      <c r="AS60" s="115"/>
      <c r="AT60" s="115"/>
      <c r="AU60" s="115"/>
      <c r="AV60" s="115"/>
      <c r="AW60" s="115"/>
      <c r="AX60" s="115"/>
      <c r="AY60" s="164">
        <f>I64</f>
        <v>0</v>
      </c>
      <c r="AZ60" s="115"/>
      <c r="BB60" s="115"/>
      <c r="BC60" s="115"/>
      <c r="BD60" s="115"/>
      <c r="BE60" s="115"/>
      <c r="BF60" s="115"/>
      <c r="BG60" s="115"/>
      <c r="BH60" s="115"/>
      <c r="BI60" s="115"/>
      <c r="BJ60" s="115"/>
      <c r="BK60" s="110">
        <f t="shared" si="38"/>
        <v>0</v>
      </c>
      <c r="BL60" s="110">
        <f t="shared" si="38"/>
        <v>0</v>
      </c>
      <c r="BM60" s="110">
        <f t="shared" si="38"/>
        <v>0</v>
      </c>
      <c r="BN60" s="110">
        <f t="shared" si="38"/>
        <v>0</v>
      </c>
      <c r="BO60" s="110">
        <f t="shared" si="38"/>
        <v>0</v>
      </c>
      <c r="BP60" s="110">
        <f t="shared" si="38"/>
        <v>0</v>
      </c>
      <c r="BQ60" s="110">
        <f t="shared" si="38"/>
        <v>0</v>
      </c>
      <c r="BR60" s="110">
        <f t="shared" si="38"/>
        <v>0</v>
      </c>
      <c r="BS60" s="110"/>
      <c r="BT60" s="110">
        <f t="shared" si="37"/>
        <v>0</v>
      </c>
      <c r="BU60" s="80" t="str">
        <f>IFERROR(BT60-(SUMPRODUCT(BZ$13:INDEX($BZ$13:$CH$13,1,$U$4+1),BK60:INDEX($BK$12:$BR$142,B74,$U$4+1))),".")</f>
        <v>.</v>
      </c>
      <c r="BV60" s="80" t="str">
        <f t="shared" si="17"/>
        <v>.</v>
      </c>
      <c r="BW60" s="171" t="str">
        <f t="shared" si="18"/>
        <v>.</v>
      </c>
      <c r="BX60" s="171"/>
      <c r="BY60" s="111"/>
      <c r="BZ60" s="111"/>
      <c r="CA60" s="111"/>
      <c r="CB60" s="111"/>
      <c r="CC60" s="111"/>
      <c r="CD60" s="111"/>
      <c r="CE60" s="111"/>
      <c r="CF60" s="111"/>
      <c r="CG60" s="111"/>
      <c r="CH60" s="116"/>
      <c r="CI60" s="172"/>
      <c r="CJ60" s="111"/>
      <c r="CK60" s="111"/>
      <c r="CL60" s="111"/>
    </row>
    <row r="61" spans="2:90" x14ac:dyDescent="0.25">
      <c r="B61" s="18"/>
      <c r="C61" s="19"/>
      <c r="D61" s="18"/>
      <c r="E61" s="20"/>
      <c r="F61" s="15"/>
      <c r="G61" s="15"/>
      <c r="H61" s="15"/>
      <c r="I61" s="15"/>
      <c r="J61" s="168"/>
      <c r="K61" s="168"/>
      <c r="L61" s="111"/>
      <c r="M61" s="111"/>
      <c r="N61" s="111"/>
      <c r="O61" s="111"/>
      <c r="P61" s="111"/>
      <c r="Q61" s="111"/>
      <c r="R61" s="111"/>
      <c r="S61" s="111"/>
      <c r="T61" s="111"/>
      <c r="U61" s="111"/>
      <c r="V61" s="111"/>
      <c r="W61" s="111"/>
      <c r="X61" s="111"/>
      <c r="Y61" s="111"/>
      <c r="Z61" s="111"/>
      <c r="AA61" s="111"/>
      <c r="AB61" s="111"/>
      <c r="AC61" s="111"/>
      <c r="AD61" s="111"/>
      <c r="AE61" s="111"/>
      <c r="AF61" s="111"/>
      <c r="AG61" s="111"/>
      <c r="AH61" s="111"/>
      <c r="AI61" s="111"/>
      <c r="AJ61" s="111"/>
      <c r="AK61" s="111"/>
      <c r="AL61" s="111"/>
      <c r="AY61" s="164">
        <f>I65</f>
        <v>0</v>
      </c>
      <c r="BK61" s="110">
        <f t="shared" si="38"/>
        <v>0</v>
      </c>
      <c r="BL61" s="110">
        <f t="shared" si="38"/>
        <v>0</v>
      </c>
      <c r="BM61" s="110">
        <f t="shared" si="38"/>
        <v>0</v>
      </c>
      <c r="BN61" s="110">
        <f t="shared" si="38"/>
        <v>0</v>
      </c>
      <c r="BO61" s="110">
        <f t="shared" si="38"/>
        <v>0</v>
      </c>
      <c r="BP61" s="110">
        <f t="shared" si="38"/>
        <v>0</v>
      </c>
      <c r="BQ61" s="110">
        <f t="shared" si="38"/>
        <v>0</v>
      </c>
      <c r="BR61" s="110">
        <f t="shared" si="38"/>
        <v>0</v>
      </c>
      <c r="BS61" s="110"/>
      <c r="BT61" s="110">
        <f t="shared" si="37"/>
        <v>0</v>
      </c>
      <c r="BU61" s="80" t="str">
        <f>IFERROR(BT61-(SUMPRODUCT(BZ$13:INDEX($BZ$13:$CH$13,1,$U$4+1),BK61:INDEX($BK$12:$BR$142,B75,$U$4+1))),".")</f>
        <v>.</v>
      </c>
      <c r="BV61" s="80" t="str">
        <f t="shared" si="17"/>
        <v>.</v>
      </c>
      <c r="BW61" s="171" t="str">
        <f t="shared" si="18"/>
        <v>.</v>
      </c>
      <c r="BX61" s="171"/>
      <c r="BY61" s="111"/>
      <c r="BZ61" s="111"/>
      <c r="CA61" s="111"/>
      <c r="CB61" s="111"/>
      <c r="CC61" s="111"/>
      <c r="CD61" s="111"/>
      <c r="CE61" s="111"/>
      <c r="CF61" s="111"/>
      <c r="CG61" s="111"/>
      <c r="CH61" s="111"/>
      <c r="CI61" s="172"/>
      <c r="CJ61" s="111"/>
      <c r="CK61" s="111"/>
      <c r="CL61" s="111"/>
    </row>
    <row r="62" spans="2:90" x14ac:dyDescent="0.25">
      <c r="B62" s="18"/>
      <c r="C62" s="19"/>
      <c r="D62" s="18"/>
      <c r="E62" s="20"/>
      <c r="F62" s="15"/>
      <c r="G62" s="15"/>
      <c r="H62" s="15"/>
      <c r="I62" s="15"/>
      <c r="J62" s="168"/>
      <c r="K62" s="168"/>
      <c r="L62" s="111"/>
      <c r="M62" s="111"/>
      <c r="N62" s="111"/>
      <c r="O62" s="111"/>
      <c r="P62" s="111"/>
      <c r="Q62" s="111"/>
      <c r="R62" s="111"/>
      <c r="S62" s="111"/>
      <c r="T62" s="111"/>
      <c r="U62" s="111"/>
      <c r="V62" s="111"/>
      <c r="W62" s="111"/>
      <c r="X62" s="111"/>
      <c r="Y62" s="111"/>
      <c r="Z62" s="111"/>
      <c r="AA62" s="111"/>
      <c r="AB62" s="111"/>
      <c r="AC62" s="111"/>
      <c r="AD62" s="111"/>
      <c r="AE62" s="111"/>
      <c r="AF62" s="111"/>
      <c r="AG62" s="111"/>
      <c r="AH62" s="111"/>
      <c r="AI62" s="111"/>
      <c r="AJ62" s="111"/>
      <c r="AK62" s="111"/>
      <c r="AL62" s="111"/>
      <c r="BK62" s="110">
        <f t="shared" si="38"/>
        <v>0</v>
      </c>
      <c r="BL62" s="110">
        <f t="shared" si="38"/>
        <v>0</v>
      </c>
      <c r="BM62" s="110">
        <f t="shared" si="38"/>
        <v>0</v>
      </c>
      <c r="BN62" s="110">
        <f t="shared" si="38"/>
        <v>0</v>
      </c>
      <c r="BO62" s="110">
        <f t="shared" si="38"/>
        <v>0</v>
      </c>
      <c r="BP62" s="110">
        <f t="shared" si="38"/>
        <v>0</v>
      </c>
      <c r="BQ62" s="110">
        <f t="shared" si="38"/>
        <v>0</v>
      </c>
      <c r="BR62" s="110">
        <f t="shared" si="38"/>
        <v>0</v>
      </c>
      <c r="BS62" s="110"/>
      <c r="BT62" s="110">
        <f t="shared" si="37"/>
        <v>0</v>
      </c>
      <c r="BU62" s="80" t="str">
        <f>IFERROR(BT62-(SUMPRODUCT(BZ$13:INDEX($BZ$13:$CH$13,1,$U$4+1),BK62:INDEX($BK$12:$BR$142,B76,$U$4+1))),".")</f>
        <v>.</v>
      </c>
      <c r="BV62" s="80" t="str">
        <f t="shared" si="17"/>
        <v>.</v>
      </c>
      <c r="BW62" s="171" t="str">
        <f t="shared" si="18"/>
        <v>.</v>
      </c>
      <c r="BX62" s="171"/>
      <c r="BY62" s="111"/>
      <c r="BZ62" s="111"/>
      <c r="CA62" s="111"/>
      <c r="CB62" s="111"/>
      <c r="CC62" s="111"/>
      <c r="CD62" s="111"/>
      <c r="CE62" s="111"/>
      <c r="CF62" s="111"/>
      <c r="CG62" s="111"/>
      <c r="CH62" s="111"/>
      <c r="CI62" s="172"/>
      <c r="CJ62" s="111"/>
      <c r="CK62" s="111"/>
      <c r="CL62" s="111"/>
    </row>
    <row r="63" spans="2:90" x14ac:dyDescent="0.25">
      <c r="B63" s="18"/>
      <c r="C63" s="19"/>
      <c r="D63" s="18"/>
      <c r="E63" s="20"/>
      <c r="F63" s="15"/>
      <c r="G63" s="15"/>
      <c r="H63" s="15"/>
      <c r="I63" s="15"/>
      <c r="J63" s="168"/>
      <c r="K63" s="168"/>
      <c r="L63" s="111"/>
      <c r="M63" s="111"/>
      <c r="N63" s="111"/>
      <c r="O63" s="111"/>
      <c r="P63" s="111"/>
      <c r="Q63" s="111"/>
      <c r="R63" s="111"/>
      <c r="S63" s="111"/>
      <c r="T63" s="111"/>
      <c r="U63" s="111"/>
      <c r="V63" s="111"/>
      <c r="W63" s="111"/>
      <c r="X63" s="111"/>
      <c r="Y63" s="111"/>
      <c r="Z63" s="111"/>
      <c r="AA63" s="111"/>
      <c r="AB63" s="111"/>
      <c r="AC63" s="111"/>
      <c r="AD63" s="111"/>
      <c r="AE63" s="111"/>
      <c r="AF63" s="111"/>
      <c r="AG63" s="111"/>
      <c r="AH63" s="111"/>
      <c r="AI63" s="111"/>
      <c r="AJ63" s="111"/>
      <c r="AK63" s="111"/>
      <c r="AL63" s="111"/>
      <c r="BK63" s="110">
        <f t="shared" si="38"/>
        <v>0</v>
      </c>
      <c r="BL63" s="110">
        <f t="shared" si="38"/>
        <v>0</v>
      </c>
      <c r="BM63" s="110">
        <f t="shared" si="38"/>
        <v>0</v>
      </c>
      <c r="BN63" s="110">
        <f t="shared" si="38"/>
        <v>0</v>
      </c>
      <c r="BO63" s="110">
        <f t="shared" si="38"/>
        <v>0</v>
      </c>
      <c r="BP63" s="110">
        <f t="shared" si="38"/>
        <v>0</v>
      </c>
      <c r="BQ63" s="110">
        <f t="shared" si="38"/>
        <v>0</v>
      </c>
      <c r="BR63" s="110">
        <f t="shared" si="38"/>
        <v>0</v>
      </c>
      <c r="BS63" s="110"/>
      <c r="BT63" s="110">
        <f t="shared" si="37"/>
        <v>0</v>
      </c>
      <c r="BU63" s="80" t="str">
        <f>IFERROR(BT63-(SUMPRODUCT(BZ$13:INDEX($BZ$13:$CH$13,1,$U$4+1),BK63:INDEX($BK$12:$BR$142,B77,$U$4+1))),".")</f>
        <v>.</v>
      </c>
      <c r="BV63" s="80" t="str">
        <f t="shared" si="17"/>
        <v>.</v>
      </c>
      <c r="BW63" s="171" t="str">
        <f t="shared" si="18"/>
        <v>.</v>
      </c>
      <c r="BX63" s="171"/>
      <c r="BY63" s="111"/>
      <c r="BZ63" s="111"/>
      <c r="CA63" s="111"/>
      <c r="CB63" s="111"/>
      <c r="CC63" s="111"/>
      <c r="CD63" s="111"/>
      <c r="CE63" s="111"/>
      <c r="CF63" s="111"/>
      <c r="CG63" s="111"/>
      <c r="CH63" s="111"/>
      <c r="CI63" s="172"/>
      <c r="CJ63" s="111"/>
      <c r="CK63" s="111"/>
      <c r="CL63" s="111"/>
    </row>
    <row r="64" spans="2:90" x14ac:dyDescent="0.25">
      <c r="B64" s="18"/>
      <c r="C64" s="19"/>
      <c r="D64" s="18"/>
      <c r="E64" s="20"/>
      <c r="F64" s="15"/>
      <c r="G64" s="15"/>
      <c r="H64" s="15"/>
      <c r="I64" s="15"/>
      <c r="J64" s="168"/>
      <c r="K64" s="168"/>
      <c r="L64" s="111"/>
      <c r="M64" s="111"/>
      <c r="N64" s="111"/>
      <c r="O64" s="111"/>
      <c r="P64" s="111"/>
      <c r="Q64" s="111"/>
      <c r="R64" s="111"/>
      <c r="S64" s="111"/>
      <c r="T64" s="111"/>
      <c r="U64" s="111"/>
      <c r="V64" s="111"/>
      <c r="W64" s="111"/>
      <c r="X64" s="111"/>
      <c r="Y64" s="111"/>
      <c r="Z64" s="111"/>
      <c r="AA64" s="111"/>
      <c r="AB64" s="111"/>
      <c r="AC64" s="111"/>
      <c r="AD64" s="111"/>
      <c r="AE64" s="111"/>
      <c r="AF64" s="111"/>
      <c r="AG64" s="111"/>
      <c r="AH64" s="111"/>
      <c r="AI64" s="111"/>
      <c r="AJ64" s="111"/>
      <c r="AK64" s="111"/>
      <c r="AL64" s="111"/>
      <c r="BK64" s="110">
        <f t="shared" si="38"/>
        <v>0</v>
      </c>
      <c r="BL64" s="110">
        <f t="shared" si="38"/>
        <v>0</v>
      </c>
      <c r="BM64" s="110">
        <f t="shared" si="38"/>
        <v>0</v>
      </c>
      <c r="BN64" s="110">
        <f t="shared" si="38"/>
        <v>0</v>
      </c>
      <c r="BO64" s="110">
        <f t="shared" si="38"/>
        <v>0</v>
      </c>
      <c r="BP64" s="110">
        <f t="shared" si="38"/>
        <v>0</v>
      </c>
      <c r="BQ64" s="110">
        <f t="shared" si="38"/>
        <v>0</v>
      </c>
      <c r="BR64" s="110">
        <f t="shared" si="38"/>
        <v>0</v>
      </c>
      <c r="BS64" s="110"/>
      <c r="BT64" s="110">
        <f t="shared" si="37"/>
        <v>0</v>
      </c>
      <c r="BU64" s="80" t="str">
        <f>IFERROR(BT64-(SUMPRODUCT(BZ$13:INDEX($BZ$13:$CH$13,1,$U$4+1),BK64:INDEX($BK$12:$BR$142,B78,$U$4+1))),".")</f>
        <v>.</v>
      </c>
      <c r="BV64" s="80" t="str">
        <f t="shared" si="17"/>
        <v>.</v>
      </c>
      <c r="BW64" s="171" t="str">
        <f t="shared" si="18"/>
        <v>.</v>
      </c>
      <c r="BX64" s="171"/>
      <c r="BY64" s="111"/>
      <c r="BZ64" s="111"/>
      <c r="CA64" s="111"/>
      <c r="CB64" s="111"/>
      <c r="CC64" s="111"/>
      <c r="CD64" s="111"/>
      <c r="CE64" s="111"/>
      <c r="CF64" s="111"/>
      <c r="CG64" s="111"/>
      <c r="CH64" s="111"/>
      <c r="CI64" s="172"/>
      <c r="CJ64" s="111"/>
      <c r="CK64" s="111"/>
      <c r="CL64" s="111"/>
    </row>
    <row r="65" spans="10:90" x14ac:dyDescent="0.25">
      <c r="J65" s="111"/>
      <c r="K65" s="111"/>
      <c r="L65" s="111"/>
      <c r="M65" s="111"/>
      <c r="N65" s="111"/>
      <c r="O65" s="111"/>
      <c r="P65" s="111"/>
      <c r="Q65" s="111"/>
      <c r="R65" s="111"/>
      <c r="S65" s="111"/>
      <c r="T65" s="111"/>
      <c r="U65" s="111"/>
      <c r="V65" s="111"/>
      <c r="W65" s="111"/>
      <c r="X65" s="111"/>
      <c r="Y65" s="111"/>
      <c r="Z65" s="111"/>
      <c r="AA65" s="111"/>
      <c r="AB65" s="111"/>
      <c r="AC65" s="111"/>
      <c r="AD65" s="111"/>
      <c r="AE65" s="111"/>
      <c r="AF65" s="111"/>
      <c r="AG65" s="111"/>
      <c r="AH65" s="111"/>
      <c r="AI65" s="111"/>
      <c r="AJ65" s="111"/>
      <c r="AK65" s="111"/>
      <c r="AL65" s="111"/>
      <c r="BK65" s="110">
        <f t="shared" si="38"/>
        <v>0</v>
      </c>
      <c r="BL65" s="110">
        <f t="shared" si="38"/>
        <v>0</v>
      </c>
      <c r="BM65" s="110">
        <f t="shared" si="38"/>
        <v>0</v>
      </c>
      <c r="BN65" s="110">
        <f t="shared" si="38"/>
        <v>0</v>
      </c>
      <c r="BO65" s="110">
        <f t="shared" si="38"/>
        <v>0</v>
      </c>
      <c r="BP65" s="110">
        <f t="shared" si="38"/>
        <v>0</v>
      </c>
      <c r="BQ65" s="110">
        <f t="shared" si="38"/>
        <v>0</v>
      </c>
      <c r="BR65" s="110">
        <f t="shared" si="38"/>
        <v>0</v>
      </c>
      <c r="BS65" s="110"/>
      <c r="BT65" s="110">
        <f t="shared" si="37"/>
        <v>0</v>
      </c>
      <c r="BU65" s="80" t="str">
        <f>IFERROR(BT65-(SUMPRODUCT(BZ$13:INDEX($BZ$13:$CH$13,1,$U$4+1),BK65:INDEX($BK$12:$BR$142,B79,$U$4+1))),".")</f>
        <v>.</v>
      </c>
      <c r="BV65" s="80" t="str">
        <f t="shared" si="17"/>
        <v>.</v>
      </c>
      <c r="BW65" s="171" t="str">
        <f t="shared" si="18"/>
        <v>.</v>
      </c>
      <c r="BX65" s="171"/>
      <c r="BY65" s="111"/>
      <c r="BZ65" s="111"/>
      <c r="CA65" s="111"/>
      <c r="CB65" s="111"/>
      <c r="CC65" s="111"/>
      <c r="CD65" s="111"/>
      <c r="CE65" s="111"/>
      <c r="CF65" s="111"/>
      <c r="CG65" s="111"/>
      <c r="CH65" s="111"/>
      <c r="CI65" s="172"/>
      <c r="CJ65" s="111"/>
      <c r="CK65" s="111"/>
      <c r="CL65" s="111"/>
    </row>
    <row r="66" spans="10:90" x14ac:dyDescent="0.25">
      <c r="J66" s="111"/>
      <c r="K66" s="111"/>
      <c r="L66" s="111"/>
      <c r="M66" s="111"/>
      <c r="N66" s="111"/>
      <c r="O66" s="111"/>
      <c r="P66" s="111"/>
      <c r="Q66" s="111"/>
      <c r="R66" s="111"/>
      <c r="S66" s="111"/>
      <c r="T66" s="111"/>
      <c r="U66" s="111"/>
      <c r="V66" s="111"/>
      <c r="W66" s="111"/>
      <c r="X66" s="111"/>
      <c r="Y66" s="111"/>
      <c r="Z66" s="111"/>
      <c r="AA66" s="111"/>
      <c r="AB66" s="111"/>
      <c r="AC66" s="111"/>
      <c r="AD66" s="111"/>
      <c r="AE66" s="111"/>
      <c r="AF66" s="111"/>
      <c r="AG66" s="111"/>
      <c r="AH66" s="111"/>
      <c r="AI66" s="111"/>
      <c r="AJ66" s="111"/>
      <c r="AK66" s="111"/>
      <c r="AL66" s="111"/>
      <c r="BK66" s="110">
        <f t="shared" si="38"/>
        <v>0</v>
      </c>
      <c r="BL66" s="110">
        <f t="shared" si="38"/>
        <v>0</v>
      </c>
      <c r="BM66" s="110">
        <f t="shared" si="38"/>
        <v>0</v>
      </c>
      <c r="BN66" s="110">
        <f t="shared" si="38"/>
        <v>0</v>
      </c>
      <c r="BO66" s="110">
        <f t="shared" si="38"/>
        <v>0</v>
      </c>
      <c r="BP66" s="110">
        <f t="shared" si="38"/>
        <v>0</v>
      </c>
      <c r="BQ66" s="110">
        <f t="shared" si="38"/>
        <v>0</v>
      </c>
      <c r="BR66" s="110">
        <f t="shared" si="38"/>
        <v>0</v>
      </c>
      <c r="BS66" s="110"/>
      <c r="BT66" s="110">
        <f t="shared" si="37"/>
        <v>0</v>
      </c>
      <c r="BU66" s="80" t="str">
        <f>IFERROR(BT66-(SUMPRODUCT(BZ$13:INDEX($BZ$13:$CH$13,1,$U$4+1),BK66:INDEX($BK$12:$BR$142,B80,$U$4+1))),".")</f>
        <v>.</v>
      </c>
      <c r="BV66" s="80" t="str">
        <f t="shared" si="17"/>
        <v>.</v>
      </c>
      <c r="BW66" s="171" t="str">
        <f t="shared" si="18"/>
        <v>.</v>
      </c>
      <c r="BX66" s="171"/>
      <c r="BY66" s="111"/>
      <c r="BZ66" s="111"/>
      <c r="CA66" s="111"/>
      <c r="CB66" s="111"/>
      <c r="CC66" s="111"/>
      <c r="CD66" s="111"/>
      <c r="CE66" s="111"/>
      <c r="CF66" s="111"/>
      <c r="CG66" s="111"/>
      <c r="CH66" s="111"/>
      <c r="CI66" s="172"/>
      <c r="CJ66" s="111"/>
      <c r="CK66" s="111"/>
      <c r="CL66" s="111"/>
    </row>
    <row r="67" spans="10:90" x14ac:dyDescent="0.25">
      <c r="J67" s="111"/>
      <c r="K67" s="111"/>
      <c r="L67" s="111"/>
      <c r="M67" s="111"/>
      <c r="N67" s="111"/>
      <c r="O67" s="111"/>
      <c r="P67" s="111"/>
      <c r="Q67" s="111"/>
      <c r="R67" s="111"/>
      <c r="S67" s="111"/>
      <c r="T67" s="111"/>
      <c r="U67" s="111"/>
      <c r="V67" s="111"/>
      <c r="W67" s="111"/>
      <c r="X67" s="111"/>
      <c r="Y67" s="111"/>
      <c r="Z67" s="111"/>
      <c r="AA67" s="111"/>
      <c r="AB67" s="111"/>
      <c r="AC67" s="111"/>
      <c r="AD67" s="111"/>
      <c r="AE67" s="111"/>
      <c r="AF67" s="111"/>
      <c r="AG67" s="111"/>
      <c r="AH67" s="111"/>
      <c r="AI67" s="111"/>
      <c r="AJ67" s="111"/>
      <c r="AK67" s="111"/>
      <c r="AL67" s="111"/>
      <c r="BK67" s="110">
        <f t="shared" ref="BK67:BR76" si="39">IFERROR(INDEX($AQ$22:$AX$61,$B81,BK$11),0)</f>
        <v>0</v>
      </c>
      <c r="BL67" s="110">
        <f t="shared" si="39"/>
        <v>0</v>
      </c>
      <c r="BM67" s="110">
        <f t="shared" si="39"/>
        <v>0</v>
      </c>
      <c r="BN67" s="110">
        <f t="shared" si="39"/>
        <v>0</v>
      </c>
      <c r="BO67" s="110">
        <f t="shared" si="39"/>
        <v>0</v>
      </c>
      <c r="BP67" s="110">
        <f t="shared" si="39"/>
        <v>0</v>
      </c>
      <c r="BQ67" s="110">
        <f t="shared" si="39"/>
        <v>0</v>
      </c>
      <c r="BR67" s="110">
        <f t="shared" si="39"/>
        <v>0</v>
      </c>
      <c r="BS67" s="110"/>
      <c r="BT67" s="110">
        <f t="shared" si="37"/>
        <v>0</v>
      </c>
      <c r="BU67" s="80" t="str">
        <f>IFERROR(BT67-(SUMPRODUCT(BZ$13:INDEX($BZ$13:$CH$13,1,$U$4+1),BK67:INDEX($BK$12:$BR$142,B81,$U$4+1))),".")</f>
        <v>.</v>
      </c>
      <c r="BV67" s="80" t="str">
        <f t="shared" si="17"/>
        <v>.</v>
      </c>
      <c r="BW67" s="171" t="str">
        <f t="shared" si="18"/>
        <v>.</v>
      </c>
      <c r="BX67" s="171"/>
      <c r="BY67" s="111"/>
      <c r="BZ67" s="111"/>
      <c r="CA67" s="111"/>
      <c r="CB67" s="111"/>
      <c r="CC67" s="111"/>
      <c r="CD67" s="111"/>
      <c r="CE67" s="111"/>
      <c r="CF67" s="111"/>
      <c r="CG67" s="111"/>
      <c r="CH67" s="111"/>
      <c r="CI67" s="172"/>
      <c r="CJ67" s="111"/>
      <c r="CK67" s="111"/>
      <c r="CL67" s="111"/>
    </row>
    <row r="68" spans="10:90" x14ac:dyDescent="0.25">
      <c r="J68" s="111"/>
      <c r="K68" s="111"/>
      <c r="L68" s="111"/>
      <c r="M68" s="111"/>
      <c r="N68" s="111"/>
      <c r="O68" s="111"/>
      <c r="P68" s="111"/>
      <c r="Q68" s="111"/>
      <c r="R68" s="111"/>
      <c r="S68" s="111"/>
      <c r="T68" s="111"/>
      <c r="U68" s="111"/>
      <c r="V68" s="111"/>
      <c r="W68" s="111"/>
      <c r="X68" s="111"/>
      <c r="Y68" s="111"/>
      <c r="Z68" s="111"/>
      <c r="AA68" s="111"/>
      <c r="AB68" s="111"/>
      <c r="AC68" s="111"/>
      <c r="AD68" s="111"/>
      <c r="AE68" s="111"/>
      <c r="AF68" s="111"/>
      <c r="AG68" s="111"/>
      <c r="AH68" s="111"/>
      <c r="AI68" s="111"/>
      <c r="AJ68" s="111"/>
      <c r="AK68" s="111"/>
      <c r="AL68" s="111"/>
      <c r="BK68" s="110">
        <f t="shared" si="39"/>
        <v>0</v>
      </c>
      <c r="BL68" s="110">
        <f t="shared" si="39"/>
        <v>0</v>
      </c>
      <c r="BM68" s="110">
        <f t="shared" si="39"/>
        <v>0</v>
      </c>
      <c r="BN68" s="110">
        <f t="shared" si="39"/>
        <v>0</v>
      </c>
      <c r="BO68" s="110">
        <f t="shared" si="39"/>
        <v>0</v>
      </c>
      <c r="BP68" s="110">
        <f t="shared" si="39"/>
        <v>0</v>
      </c>
      <c r="BQ68" s="110">
        <f t="shared" si="39"/>
        <v>0</v>
      </c>
      <c r="BR68" s="110">
        <f t="shared" si="39"/>
        <v>0</v>
      </c>
      <c r="BS68" s="110"/>
      <c r="BT68" s="110">
        <f t="shared" si="37"/>
        <v>0</v>
      </c>
      <c r="BU68" s="80" t="str">
        <f>IFERROR(BT68-(SUMPRODUCT(BZ$13:INDEX($BZ$13:$CH$13,1,$U$4+1),BK68:INDEX($BK$12:$BR$142,B82,$U$4+1))),".")</f>
        <v>.</v>
      </c>
      <c r="BV68" s="80" t="str">
        <f t="shared" si="17"/>
        <v>.</v>
      </c>
      <c r="BW68" s="171" t="str">
        <f t="shared" si="18"/>
        <v>.</v>
      </c>
      <c r="BX68" s="171"/>
      <c r="BY68" s="111"/>
      <c r="BZ68" s="111"/>
      <c r="CA68" s="111"/>
      <c r="CB68" s="111"/>
      <c r="CC68" s="111"/>
      <c r="CD68" s="111"/>
      <c r="CE68" s="111"/>
      <c r="CF68" s="111"/>
      <c r="CG68" s="111"/>
      <c r="CH68" s="111"/>
      <c r="CI68" s="172"/>
      <c r="CJ68" s="111"/>
      <c r="CK68" s="111"/>
      <c r="CL68" s="111"/>
    </row>
    <row r="69" spans="10:90" x14ac:dyDescent="0.25">
      <c r="J69" s="111"/>
      <c r="K69" s="111"/>
      <c r="L69" s="111"/>
      <c r="M69" s="111"/>
      <c r="N69" s="111"/>
      <c r="O69" s="111"/>
      <c r="P69" s="111"/>
      <c r="Q69" s="111"/>
      <c r="R69" s="111"/>
      <c r="S69" s="111"/>
      <c r="T69" s="111"/>
      <c r="U69" s="111"/>
      <c r="V69" s="111"/>
      <c r="W69" s="111"/>
      <c r="X69" s="111"/>
      <c r="Y69" s="111"/>
      <c r="Z69" s="111"/>
      <c r="AA69" s="111"/>
      <c r="AB69" s="111"/>
      <c r="AC69" s="111"/>
      <c r="AD69" s="111"/>
      <c r="AE69" s="111"/>
      <c r="AF69" s="111"/>
      <c r="AG69" s="111"/>
      <c r="AH69" s="111"/>
      <c r="AI69" s="111"/>
      <c r="AJ69" s="111"/>
      <c r="AK69" s="111"/>
      <c r="AL69" s="111"/>
      <c r="BK69" s="110">
        <f t="shared" si="39"/>
        <v>0</v>
      </c>
      <c r="BL69" s="110">
        <f t="shared" si="39"/>
        <v>0</v>
      </c>
      <c r="BM69" s="110">
        <f t="shared" si="39"/>
        <v>0</v>
      </c>
      <c r="BN69" s="110">
        <f t="shared" si="39"/>
        <v>0</v>
      </c>
      <c r="BO69" s="110">
        <f t="shared" si="39"/>
        <v>0</v>
      </c>
      <c r="BP69" s="110">
        <f t="shared" si="39"/>
        <v>0</v>
      </c>
      <c r="BQ69" s="110">
        <f t="shared" si="39"/>
        <v>0</v>
      </c>
      <c r="BR69" s="110">
        <f t="shared" si="39"/>
        <v>0</v>
      </c>
      <c r="BS69" s="110"/>
      <c r="BT69" s="110">
        <f t="shared" si="37"/>
        <v>0</v>
      </c>
      <c r="BU69" s="80" t="str">
        <f>IFERROR(BT69-(SUMPRODUCT(BZ$13:INDEX($BZ$13:$CH$13,1,$U$4+1),BK69:INDEX($BK$12:$BR$142,B83,$U$4+1))),".")</f>
        <v>.</v>
      </c>
      <c r="BV69" s="80" t="str">
        <f t="shared" si="17"/>
        <v>.</v>
      </c>
      <c r="BW69" s="171" t="str">
        <f t="shared" si="18"/>
        <v>.</v>
      </c>
      <c r="BX69" s="171"/>
      <c r="BY69" s="111"/>
      <c r="BZ69" s="111"/>
      <c r="CA69" s="111"/>
      <c r="CB69" s="111"/>
      <c r="CC69" s="111"/>
      <c r="CD69" s="111"/>
      <c r="CE69" s="111"/>
      <c r="CF69" s="111"/>
      <c r="CG69" s="111"/>
      <c r="CH69" s="111"/>
      <c r="CI69" s="172"/>
      <c r="CJ69" s="111"/>
      <c r="CK69" s="111"/>
      <c r="CL69" s="111"/>
    </row>
    <row r="70" spans="10:90" x14ac:dyDescent="0.25">
      <c r="J70" s="111"/>
      <c r="K70" s="111"/>
      <c r="L70" s="111"/>
      <c r="M70" s="111"/>
      <c r="N70" s="111"/>
      <c r="O70" s="111"/>
      <c r="P70" s="111"/>
      <c r="Q70" s="111"/>
      <c r="R70" s="111"/>
      <c r="S70" s="111"/>
      <c r="T70" s="111"/>
      <c r="U70" s="111"/>
      <c r="V70" s="111"/>
      <c r="W70" s="111"/>
      <c r="X70" s="111"/>
      <c r="Y70" s="111"/>
      <c r="Z70" s="111"/>
      <c r="AA70" s="111"/>
      <c r="AB70" s="111"/>
      <c r="AC70" s="111"/>
      <c r="AD70" s="111"/>
      <c r="AE70" s="111"/>
      <c r="AF70" s="111"/>
      <c r="AG70" s="111"/>
      <c r="AH70" s="111"/>
      <c r="AI70" s="111"/>
      <c r="AJ70" s="111"/>
      <c r="AK70" s="111"/>
      <c r="AL70" s="111"/>
      <c r="BK70" s="110">
        <f t="shared" si="39"/>
        <v>0</v>
      </c>
      <c r="BL70" s="110">
        <f t="shared" si="39"/>
        <v>0</v>
      </c>
      <c r="BM70" s="110">
        <f t="shared" si="39"/>
        <v>0</v>
      </c>
      <c r="BN70" s="110">
        <f t="shared" si="39"/>
        <v>0</v>
      </c>
      <c r="BO70" s="110">
        <f t="shared" si="39"/>
        <v>0</v>
      </c>
      <c r="BP70" s="110">
        <f t="shared" si="39"/>
        <v>0</v>
      </c>
      <c r="BQ70" s="110">
        <f t="shared" si="39"/>
        <v>0</v>
      </c>
      <c r="BR70" s="110">
        <f t="shared" si="39"/>
        <v>0</v>
      </c>
      <c r="BS70" s="110"/>
      <c r="BT70" s="110">
        <f t="shared" si="37"/>
        <v>0</v>
      </c>
      <c r="BU70" s="80" t="str">
        <f>IFERROR(BT70-(SUMPRODUCT(BZ$13:INDEX($BZ$13:$CH$13,1,$U$4+1),BK70:INDEX($BK$12:$BR$142,B84,$U$4+1))),".")</f>
        <v>.</v>
      </c>
      <c r="BV70" s="80" t="str">
        <f t="shared" si="17"/>
        <v>.</v>
      </c>
      <c r="BW70" s="171" t="str">
        <f t="shared" si="18"/>
        <v>.</v>
      </c>
      <c r="BX70" s="171"/>
      <c r="BY70" s="111"/>
      <c r="BZ70" s="111"/>
      <c r="CA70" s="111"/>
      <c r="CB70" s="111"/>
      <c r="CC70" s="111"/>
      <c r="CD70" s="111"/>
      <c r="CE70" s="111"/>
      <c r="CF70" s="111"/>
      <c r="CG70" s="111"/>
      <c r="CH70" s="111"/>
      <c r="CI70" s="172"/>
      <c r="CJ70" s="111"/>
      <c r="CK70" s="111"/>
      <c r="CL70" s="111"/>
    </row>
    <row r="71" spans="10:90" x14ac:dyDescent="0.25">
      <c r="J71" s="111"/>
      <c r="K71" s="111"/>
      <c r="L71" s="111"/>
      <c r="M71" s="111"/>
      <c r="N71" s="111"/>
      <c r="O71" s="111"/>
      <c r="P71" s="111"/>
      <c r="Q71" s="111"/>
      <c r="R71" s="111"/>
      <c r="S71" s="111"/>
      <c r="T71" s="111"/>
      <c r="U71" s="111"/>
      <c r="V71" s="111"/>
      <c r="W71" s="111"/>
      <c r="X71" s="111"/>
      <c r="Y71" s="111"/>
      <c r="Z71" s="111"/>
      <c r="AA71" s="111"/>
      <c r="AB71" s="111"/>
      <c r="AC71" s="111"/>
      <c r="AD71" s="111"/>
      <c r="AE71" s="111"/>
      <c r="AF71" s="111"/>
      <c r="AG71" s="111"/>
      <c r="AH71" s="111"/>
      <c r="AI71" s="111"/>
      <c r="AJ71" s="111"/>
      <c r="AK71" s="111"/>
      <c r="AL71" s="111"/>
      <c r="BK71" s="110">
        <f t="shared" si="39"/>
        <v>0</v>
      </c>
      <c r="BL71" s="110">
        <f t="shared" si="39"/>
        <v>0</v>
      </c>
      <c r="BM71" s="110">
        <f t="shared" si="39"/>
        <v>0</v>
      </c>
      <c r="BN71" s="110">
        <f t="shared" si="39"/>
        <v>0</v>
      </c>
      <c r="BO71" s="110">
        <f t="shared" si="39"/>
        <v>0</v>
      </c>
      <c r="BP71" s="110">
        <f t="shared" si="39"/>
        <v>0</v>
      </c>
      <c r="BQ71" s="110">
        <f t="shared" si="39"/>
        <v>0</v>
      </c>
      <c r="BR71" s="110">
        <f t="shared" si="39"/>
        <v>0</v>
      </c>
      <c r="BS71" s="110"/>
      <c r="BT71" s="110">
        <f t="shared" si="37"/>
        <v>0</v>
      </c>
      <c r="BU71" s="80" t="str">
        <f>IFERROR(BT71-(SUMPRODUCT(BZ$13:INDEX($BZ$13:$CH$13,1,$U$4+1),BK71:INDEX($BK$12:$BR$142,B85,$U$4+1))),".")</f>
        <v>.</v>
      </c>
      <c r="BV71" s="80" t="str">
        <f t="shared" si="17"/>
        <v>.</v>
      </c>
      <c r="BW71" s="171" t="str">
        <f t="shared" si="18"/>
        <v>.</v>
      </c>
      <c r="BX71" s="171"/>
      <c r="BY71" s="111"/>
      <c r="BZ71" s="111"/>
      <c r="CA71" s="111"/>
      <c r="CB71" s="111"/>
      <c r="CC71" s="111"/>
      <c r="CD71" s="111"/>
      <c r="CE71" s="111"/>
      <c r="CF71" s="111"/>
      <c r="CG71" s="111"/>
      <c r="CH71" s="111"/>
      <c r="CI71" s="172"/>
      <c r="CJ71" s="111"/>
      <c r="CK71" s="111"/>
      <c r="CL71" s="111"/>
    </row>
    <row r="72" spans="10:90" x14ac:dyDescent="0.25">
      <c r="J72" s="111"/>
      <c r="K72" s="111"/>
      <c r="L72" s="111"/>
      <c r="M72" s="111"/>
      <c r="N72" s="111"/>
      <c r="O72" s="111"/>
      <c r="P72" s="111"/>
      <c r="Q72" s="111"/>
      <c r="R72" s="111"/>
      <c r="S72" s="111"/>
      <c r="T72" s="111"/>
      <c r="U72" s="111"/>
      <c r="V72" s="111"/>
      <c r="W72" s="111"/>
      <c r="X72" s="111"/>
      <c r="Y72" s="111"/>
      <c r="Z72" s="111"/>
      <c r="AA72" s="111"/>
      <c r="AB72" s="111"/>
      <c r="AC72" s="111"/>
      <c r="AD72" s="111"/>
      <c r="AE72" s="111"/>
      <c r="AF72" s="111"/>
      <c r="AG72" s="111"/>
      <c r="AH72" s="111"/>
      <c r="AI72" s="111"/>
      <c r="AJ72" s="111"/>
      <c r="AK72" s="111"/>
      <c r="AL72" s="111"/>
      <c r="BK72" s="110">
        <f t="shared" si="39"/>
        <v>0</v>
      </c>
      <c r="BL72" s="110">
        <f t="shared" si="39"/>
        <v>0</v>
      </c>
      <c r="BM72" s="110">
        <f t="shared" si="39"/>
        <v>0</v>
      </c>
      <c r="BN72" s="110">
        <f t="shared" si="39"/>
        <v>0</v>
      </c>
      <c r="BO72" s="110">
        <f t="shared" si="39"/>
        <v>0</v>
      </c>
      <c r="BP72" s="110">
        <f t="shared" si="39"/>
        <v>0</v>
      </c>
      <c r="BQ72" s="110">
        <f t="shared" si="39"/>
        <v>0</v>
      </c>
      <c r="BR72" s="110">
        <f t="shared" si="39"/>
        <v>0</v>
      </c>
      <c r="BS72" s="110"/>
      <c r="BT72" s="110">
        <f t="shared" si="37"/>
        <v>0</v>
      </c>
      <c r="BU72" s="80" t="str">
        <f>IFERROR(BT72-(SUMPRODUCT(BZ$13:INDEX($BZ$13:$CH$13,1,$U$4+1),BK72:INDEX($BK$12:$BR$142,B86,$U$4+1))),".")</f>
        <v>.</v>
      </c>
      <c r="BV72" s="80" t="str">
        <f t="shared" si="17"/>
        <v>.</v>
      </c>
      <c r="BW72" s="171" t="str">
        <f t="shared" si="18"/>
        <v>.</v>
      </c>
      <c r="BX72" s="171"/>
      <c r="BY72" s="111"/>
      <c r="BZ72" s="111"/>
      <c r="CA72" s="111"/>
      <c r="CB72" s="111"/>
      <c r="CC72" s="111"/>
      <c r="CD72" s="111"/>
      <c r="CE72" s="111"/>
      <c r="CF72" s="111"/>
      <c r="CG72" s="111"/>
      <c r="CH72" s="111"/>
      <c r="CI72" s="172"/>
      <c r="CJ72" s="111"/>
      <c r="CK72" s="111"/>
      <c r="CL72" s="111"/>
    </row>
    <row r="73" spans="10:90" x14ac:dyDescent="0.25">
      <c r="BK73" s="110">
        <f t="shared" si="39"/>
        <v>0</v>
      </c>
      <c r="BL73" s="110">
        <f t="shared" si="39"/>
        <v>0</v>
      </c>
      <c r="BM73" s="110">
        <f t="shared" si="39"/>
        <v>0</v>
      </c>
      <c r="BN73" s="110">
        <f t="shared" si="39"/>
        <v>0</v>
      </c>
      <c r="BO73" s="110">
        <f t="shared" si="39"/>
        <v>0</v>
      </c>
      <c r="BP73" s="110">
        <f t="shared" si="39"/>
        <v>0</v>
      </c>
      <c r="BQ73" s="110">
        <f t="shared" si="39"/>
        <v>0</v>
      </c>
      <c r="BR73" s="110">
        <f t="shared" si="39"/>
        <v>0</v>
      </c>
      <c r="BS73" s="110"/>
      <c r="BT73" s="110">
        <f t="shared" si="37"/>
        <v>0</v>
      </c>
      <c r="BU73" s="80" t="str">
        <f>IFERROR(BT73-(SUMPRODUCT(BZ$13:INDEX($BZ$13:$CH$13,1,$U$4+1),BK73:INDEX($BK$12:$BR$142,B87,$U$4+1))),".")</f>
        <v>.</v>
      </c>
      <c r="BV73" s="80" t="str">
        <f t="shared" si="17"/>
        <v>.</v>
      </c>
      <c r="BW73" s="171" t="str">
        <f t="shared" si="18"/>
        <v>.</v>
      </c>
      <c r="BX73" s="171"/>
      <c r="BY73" s="111"/>
      <c r="BZ73" s="111"/>
      <c r="CA73" s="111"/>
      <c r="CB73" s="111"/>
      <c r="CC73" s="111"/>
      <c r="CD73" s="111"/>
      <c r="CE73" s="111"/>
      <c r="CF73" s="111"/>
      <c r="CG73" s="111"/>
      <c r="CH73" s="111"/>
      <c r="CI73" s="172"/>
      <c r="CJ73" s="111"/>
      <c r="CK73" s="111"/>
      <c r="CL73" s="111"/>
    </row>
    <row r="74" spans="10:90" x14ac:dyDescent="0.25">
      <c r="BK74" s="110">
        <f t="shared" si="39"/>
        <v>0</v>
      </c>
      <c r="BL74" s="110">
        <f t="shared" si="39"/>
        <v>0</v>
      </c>
      <c r="BM74" s="110">
        <f t="shared" si="39"/>
        <v>0</v>
      </c>
      <c r="BN74" s="110">
        <f t="shared" si="39"/>
        <v>0</v>
      </c>
      <c r="BO74" s="110">
        <f t="shared" si="39"/>
        <v>0</v>
      </c>
      <c r="BP74" s="110">
        <f t="shared" si="39"/>
        <v>0</v>
      </c>
      <c r="BQ74" s="110">
        <f t="shared" si="39"/>
        <v>0</v>
      </c>
      <c r="BR74" s="110">
        <f t="shared" si="39"/>
        <v>0</v>
      </c>
      <c r="BS74" s="110"/>
      <c r="BT74" s="110">
        <f t="shared" si="37"/>
        <v>0</v>
      </c>
      <c r="BU74" s="80" t="str">
        <f>IFERROR(BT74-(SUMPRODUCT(BZ$13:INDEX($BZ$13:$CH$13,1,$U$4+1),BK74:INDEX($BK$12:$BR$142,B88,$U$4+1))),".")</f>
        <v>.</v>
      </c>
      <c r="BV74" s="80" t="str">
        <f t="shared" si="17"/>
        <v>.</v>
      </c>
      <c r="BW74" s="171" t="str">
        <f t="shared" si="18"/>
        <v>.</v>
      </c>
      <c r="BX74" s="171"/>
      <c r="BY74" s="111"/>
      <c r="BZ74" s="111"/>
      <c r="CA74" s="111"/>
      <c r="CB74" s="111"/>
      <c r="CC74" s="111"/>
      <c r="CD74" s="111"/>
      <c r="CE74" s="111"/>
      <c r="CF74" s="111"/>
      <c r="CG74" s="111"/>
      <c r="CH74" s="111"/>
      <c r="CI74" s="172"/>
      <c r="CJ74" s="111"/>
      <c r="CK74" s="111"/>
      <c r="CL74" s="111"/>
    </row>
    <row r="75" spans="10:90" x14ac:dyDescent="0.25">
      <c r="BK75" s="110">
        <f t="shared" si="39"/>
        <v>0</v>
      </c>
      <c r="BL75" s="110">
        <f t="shared" si="39"/>
        <v>0</v>
      </c>
      <c r="BM75" s="110">
        <f t="shared" si="39"/>
        <v>0</v>
      </c>
      <c r="BN75" s="110">
        <f t="shared" si="39"/>
        <v>0</v>
      </c>
      <c r="BO75" s="110">
        <f t="shared" si="39"/>
        <v>0</v>
      </c>
      <c r="BP75" s="110">
        <f t="shared" si="39"/>
        <v>0</v>
      </c>
      <c r="BQ75" s="110">
        <f t="shared" si="39"/>
        <v>0</v>
      </c>
      <c r="BR75" s="110">
        <f t="shared" si="39"/>
        <v>0</v>
      </c>
      <c r="BS75" s="110"/>
      <c r="BT75" s="110">
        <f t="shared" si="37"/>
        <v>0</v>
      </c>
      <c r="BU75" s="80" t="str">
        <f>IFERROR(BT75-(SUMPRODUCT(BZ$13:INDEX($BZ$13:$CH$13,1,$U$4+1),BK75:INDEX($BK$12:$BR$142,B89,$U$4+1))),".")</f>
        <v>.</v>
      </c>
      <c r="BV75" s="80" t="str">
        <f t="shared" si="17"/>
        <v>.</v>
      </c>
      <c r="BW75" s="171" t="str">
        <f t="shared" si="18"/>
        <v>.</v>
      </c>
      <c r="BX75" s="171"/>
      <c r="BY75" s="111"/>
      <c r="BZ75" s="111"/>
      <c r="CA75" s="111"/>
      <c r="CB75" s="111"/>
      <c r="CC75" s="111"/>
      <c r="CD75" s="111"/>
      <c r="CE75" s="111"/>
      <c r="CF75" s="111"/>
      <c r="CG75" s="111"/>
      <c r="CH75" s="111"/>
      <c r="CI75" s="172"/>
      <c r="CJ75" s="111"/>
      <c r="CK75" s="111"/>
      <c r="CL75" s="111"/>
    </row>
    <row r="76" spans="10:90" x14ac:dyDescent="0.25">
      <c r="BK76" s="110">
        <f t="shared" si="39"/>
        <v>0</v>
      </c>
      <c r="BL76" s="110">
        <f t="shared" si="39"/>
        <v>0</v>
      </c>
      <c r="BM76" s="110">
        <f t="shared" si="39"/>
        <v>0</v>
      </c>
      <c r="BN76" s="110">
        <f t="shared" si="39"/>
        <v>0</v>
      </c>
      <c r="BO76" s="110">
        <f t="shared" si="39"/>
        <v>0</v>
      </c>
      <c r="BP76" s="110">
        <f t="shared" si="39"/>
        <v>0</v>
      </c>
      <c r="BQ76" s="110">
        <f t="shared" si="39"/>
        <v>0</v>
      </c>
      <c r="BR76" s="110">
        <f t="shared" si="39"/>
        <v>0</v>
      </c>
      <c r="BS76" s="110"/>
      <c r="BT76" s="110">
        <f t="shared" ref="BT76:BT139" si="40">BA86</f>
        <v>0</v>
      </c>
      <c r="BU76" s="80" t="str">
        <f>IFERROR(BT76-(SUMPRODUCT(BZ$13:INDEX($BZ$13:$CH$13,1,$U$4+1),BK76:INDEX($BK$12:$BR$142,B90,$U$4+1))),".")</f>
        <v>.</v>
      </c>
      <c r="BV76" s="80" t="str">
        <f t="shared" si="17"/>
        <v>.</v>
      </c>
      <c r="BW76" s="171" t="str">
        <f t="shared" si="18"/>
        <v>.</v>
      </c>
      <c r="BX76" s="171"/>
      <c r="BY76" s="111"/>
      <c r="BZ76" s="111"/>
      <c r="CA76" s="111"/>
      <c r="CB76" s="111"/>
      <c r="CC76" s="111"/>
      <c r="CD76" s="111"/>
      <c r="CE76" s="111"/>
      <c r="CF76" s="111"/>
      <c r="CG76" s="111"/>
      <c r="CH76" s="111"/>
      <c r="CI76" s="172"/>
      <c r="CJ76" s="111"/>
      <c r="CK76" s="111"/>
      <c r="CL76" s="111"/>
    </row>
    <row r="77" spans="10:90" x14ac:dyDescent="0.25">
      <c r="BK77" s="110">
        <f t="shared" ref="BK77:BR86" si="41">IFERROR(INDEX($AQ$22:$AX$61,$B91,BK$11),0)</f>
        <v>0</v>
      </c>
      <c r="BL77" s="110">
        <f t="shared" si="41"/>
        <v>0</v>
      </c>
      <c r="BM77" s="110">
        <f t="shared" si="41"/>
        <v>0</v>
      </c>
      <c r="BN77" s="110">
        <f t="shared" si="41"/>
        <v>0</v>
      </c>
      <c r="BO77" s="110">
        <f t="shared" si="41"/>
        <v>0</v>
      </c>
      <c r="BP77" s="110">
        <f t="shared" si="41"/>
        <v>0</v>
      </c>
      <c r="BQ77" s="110">
        <f t="shared" si="41"/>
        <v>0</v>
      </c>
      <c r="BR77" s="110">
        <f t="shared" si="41"/>
        <v>0</v>
      </c>
      <c r="BS77" s="110"/>
      <c r="BT77" s="110">
        <f t="shared" si="40"/>
        <v>0</v>
      </c>
      <c r="BU77" s="80" t="str">
        <f>IFERROR(BT77-(SUMPRODUCT(BZ$13:INDEX($BZ$13:$CH$13,1,$U$4+1),BK77:INDEX($BK$12:$BR$142,B91,$U$4+1))),".")</f>
        <v>.</v>
      </c>
      <c r="BV77" s="80" t="str">
        <f t="shared" ref="BV77:BV140" si="42">IFERROR(BU77/$BV$10,".")</f>
        <v>.</v>
      </c>
      <c r="BW77" s="171" t="str">
        <f t="shared" ref="BW77:BW140" si="43">IFERROR(BU77/BT77,".")</f>
        <v>.</v>
      </c>
      <c r="BX77" s="171"/>
    </row>
    <row r="78" spans="10:90" x14ac:dyDescent="0.25">
      <c r="O78" s="1"/>
      <c r="BK78" s="110">
        <f t="shared" si="41"/>
        <v>0</v>
      </c>
      <c r="BL78" s="110">
        <f t="shared" si="41"/>
        <v>0</v>
      </c>
      <c r="BM78" s="110">
        <f t="shared" si="41"/>
        <v>0</v>
      </c>
      <c r="BN78" s="110">
        <f t="shared" si="41"/>
        <v>0</v>
      </c>
      <c r="BO78" s="110">
        <f t="shared" si="41"/>
        <v>0</v>
      </c>
      <c r="BP78" s="110">
        <f t="shared" si="41"/>
        <v>0</v>
      </c>
      <c r="BQ78" s="110">
        <f t="shared" si="41"/>
        <v>0</v>
      </c>
      <c r="BR78" s="110">
        <f t="shared" si="41"/>
        <v>0</v>
      </c>
      <c r="BS78" s="110"/>
      <c r="BT78" s="110">
        <f t="shared" si="40"/>
        <v>0</v>
      </c>
      <c r="BU78" s="80" t="str">
        <f>IFERROR(BT78-(SUMPRODUCT(BZ$13:INDEX($BZ$13:$CH$13,1,$U$4+1),BK78:INDEX($BK$12:$BR$142,B92,$U$4+1))),".")</f>
        <v>.</v>
      </c>
      <c r="BV78" s="80" t="str">
        <f t="shared" si="42"/>
        <v>.</v>
      </c>
      <c r="BW78" s="171" t="str">
        <f t="shared" si="43"/>
        <v>.</v>
      </c>
      <c r="BX78" s="171"/>
    </row>
    <row r="79" spans="10:90" x14ac:dyDescent="0.25">
      <c r="O79" s="1"/>
      <c r="BK79" s="110">
        <f t="shared" si="41"/>
        <v>0</v>
      </c>
      <c r="BL79" s="110">
        <f t="shared" si="41"/>
        <v>0</v>
      </c>
      <c r="BM79" s="110">
        <f t="shared" si="41"/>
        <v>0</v>
      </c>
      <c r="BN79" s="110">
        <f t="shared" si="41"/>
        <v>0</v>
      </c>
      <c r="BO79" s="110">
        <f t="shared" si="41"/>
        <v>0</v>
      </c>
      <c r="BP79" s="110">
        <f t="shared" si="41"/>
        <v>0</v>
      </c>
      <c r="BQ79" s="110">
        <f t="shared" si="41"/>
        <v>0</v>
      </c>
      <c r="BR79" s="110">
        <f t="shared" si="41"/>
        <v>0</v>
      </c>
      <c r="BS79" s="110"/>
      <c r="BT79" s="110">
        <f t="shared" si="40"/>
        <v>0</v>
      </c>
      <c r="BU79" s="80" t="str">
        <f>IFERROR(BT79-(SUMPRODUCT(BZ$13:INDEX($BZ$13:$CH$13,1,$U$4+1),BK79:INDEX($BK$12:$BR$142,B93,$U$4+1))),".")</f>
        <v>.</v>
      </c>
      <c r="BV79" s="80" t="str">
        <f t="shared" si="42"/>
        <v>.</v>
      </c>
      <c r="BW79" s="171" t="str">
        <f t="shared" si="43"/>
        <v>.</v>
      </c>
      <c r="BX79" s="171"/>
    </row>
    <row r="80" spans="10:90" x14ac:dyDescent="0.25">
      <c r="O80" s="1"/>
      <c r="BK80" s="110">
        <f t="shared" si="41"/>
        <v>0</v>
      </c>
      <c r="BL80" s="110">
        <f t="shared" si="41"/>
        <v>0</v>
      </c>
      <c r="BM80" s="110">
        <f t="shared" si="41"/>
        <v>0</v>
      </c>
      <c r="BN80" s="110">
        <f t="shared" si="41"/>
        <v>0</v>
      </c>
      <c r="BO80" s="110">
        <f t="shared" si="41"/>
        <v>0</v>
      </c>
      <c r="BP80" s="110">
        <f t="shared" si="41"/>
        <v>0</v>
      </c>
      <c r="BQ80" s="110">
        <f t="shared" si="41"/>
        <v>0</v>
      </c>
      <c r="BR80" s="110">
        <f t="shared" si="41"/>
        <v>0</v>
      </c>
      <c r="BS80" s="110"/>
      <c r="BT80" s="110">
        <f t="shared" si="40"/>
        <v>0</v>
      </c>
      <c r="BU80" s="80" t="str">
        <f>IFERROR(BT80-(SUMPRODUCT(BZ$13:INDEX($BZ$13:$CH$13,1,$U$4+1),BK80:INDEX($BK$12:$BR$142,B94,$U$4+1))),".")</f>
        <v>.</v>
      </c>
      <c r="BV80" s="80" t="str">
        <f t="shared" si="42"/>
        <v>.</v>
      </c>
      <c r="BW80" s="171" t="str">
        <f t="shared" si="43"/>
        <v>.</v>
      </c>
      <c r="BX80" s="171"/>
    </row>
    <row r="81" spans="3:97" x14ac:dyDescent="0.25">
      <c r="BK81" s="110">
        <f t="shared" si="41"/>
        <v>0</v>
      </c>
      <c r="BL81" s="110">
        <f t="shared" si="41"/>
        <v>0</v>
      </c>
      <c r="BM81" s="110">
        <f t="shared" si="41"/>
        <v>0</v>
      </c>
      <c r="BN81" s="110">
        <f t="shared" si="41"/>
        <v>0</v>
      </c>
      <c r="BO81" s="110">
        <f t="shared" si="41"/>
        <v>0</v>
      </c>
      <c r="BP81" s="110">
        <f t="shared" si="41"/>
        <v>0</v>
      </c>
      <c r="BQ81" s="110">
        <f t="shared" si="41"/>
        <v>0</v>
      </c>
      <c r="BR81" s="110">
        <f t="shared" si="41"/>
        <v>0</v>
      </c>
      <c r="BS81" s="110"/>
      <c r="BT81" s="110">
        <f t="shared" si="40"/>
        <v>0</v>
      </c>
      <c r="BU81" s="80" t="str">
        <f>IFERROR(BT81-(SUMPRODUCT(BZ$13:INDEX($BZ$13:$CH$13,1,$U$4+1),BK81:INDEX($BK$12:$BR$142,B95,$U$4+1))),".")</f>
        <v>.</v>
      </c>
      <c r="BV81" s="80" t="str">
        <f t="shared" si="42"/>
        <v>.</v>
      </c>
      <c r="BW81" s="171" t="str">
        <f t="shared" si="43"/>
        <v>.</v>
      </c>
      <c r="BX81" s="171"/>
    </row>
    <row r="82" spans="3:97" x14ac:dyDescent="0.25">
      <c r="BK82" s="110">
        <f t="shared" si="41"/>
        <v>0</v>
      </c>
      <c r="BL82" s="110">
        <f t="shared" si="41"/>
        <v>0</v>
      </c>
      <c r="BM82" s="110">
        <f t="shared" si="41"/>
        <v>0</v>
      </c>
      <c r="BN82" s="110">
        <f t="shared" si="41"/>
        <v>0</v>
      </c>
      <c r="BO82" s="110">
        <f t="shared" si="41"/>
        <v>0</v>
      </c>
      <c r="BP82" s="110">
        <f t="shared" si="41"/>
        <v>0</v>
      </c>
      <c r="BQ82" s="110">
        <f t="shared" si="41"/>
        <v>0</v>
      </c>
      <c r="BR82" s="110">
        <f t="shared" si="41"/>
        <v>0</v>
      </c>
      <c r="BS82" s="110"/>
      <c r="BT82" s="110">
        <f t="shared" si="40"/>
        <v>0</v>
      </c>
      <c r="BU82" s="80" t="str">
        <f>IFERROR(BT82-(SUMPRODUCT(BZ$13:INDEX($BZ$13:$CH$13,1,$U$4+1),BK82:INDEX($BK$12:$BR$142,B96,$U$4+1))),".")</f>
        <v>.</v>
      </c>
      <c r="BV82" s="80" t="str">
        <f t="shared" si="42"/>
        <v>.</v>
      </c>
      <c r="BW82" s="171" t="str">
        <f t="shared" si="43"/>
        <v>.</v>
      </c>
      <c r="BX82" s="171"/>
    </row>
    <row r="83" spans="3:97" x14ac:dyDescent="0.25">
      <c r="BK83" s="110">
        <f t="shared" si="41"/>
        <v>0</v>
      </c>
      <c r="BL83" s="110">
        <f t="shared" si="41"/>
        <v>0</v>
      </c>
      <c r="BM83" s="110">
        <f t="shared" si="41"/>
        <v>0</v>
      </c>
      <c r="BN83" s="110">
        <f t="shared" si="41"/>
        <v>0</v>
      </c>
      <c r="BO83" s="110">
        <f t="shared" si="41"/>
        <v>0</v>
      </c>
      <c r="BP83" s="110">
        <f t="shared" si="41"/>
        <v>0</v>
      </c>
      <c r="BQ83" s="110">
        <f t="shared" si="41"/>
        <v>0</v>
      </c>
      <c r="BR83" s="110">
        <f t="shared" si="41"/>
        <v>0</v>
      </c>
      <c r="BS83" s="110"/>
      <c r="BT83" s="110">
        <f t="shared" si="40"/>
        <v>0</v>
      </c>
      <c r="BU83" s="80" t="str">
        <f>IFERROR(BT83-(SUMPRODUCT(BZ$13:INDEX($BZ$13:$CH$13,1,$U$4+1),BK83:INDEX($BK$12:$BR$142,B97,$U$4+1))),".")</f>
        <v>.</v>
      </c>
      <c r="BV83" s="80" t="str">
        <f t="shared" si="42"/>
        <v>.</v>
      </c>
      <c r="BW83" s="171" t="str">
        <f t="shared" si="43"/>
        <v>.</v>
      </c>
      <c r="BX83" s="171"/>
    </row>
    <row r="84" spans="3:97" x14ac:dyDescent="0.25">
      <c r="BK84" s="110">
        <f t="shared" si="41"/>
        <v>0</v>
      </c>
      <c r="BL84" s="110">
        <f t="shared" si="41"/>
        <v>0</v>
      </c>
      <c r="BM84" s="110">
        <f t="shared" si="41"/>
        <v>0</v>
      </c>
      <c r="BN84" s="110">
        <f t="shared" si="41"/>
        <v>0</v>
      </c>
      <c r="BO84" s="110">
        <f t="shared" si="41"/>
        <v>0</v>
      </c>
      <c r="BP84" s="110">
        <f t="shared" si="41"/>
        <v>0</v>
      </c>
      <c r="BQ84" s="110">
        <f t="shared" si="41"/>
        <v>0</v>
      </c>
      <c r="BR84" s="110">
        <f t="shared" si="41"/>
        <v>0</v>
      </c>
      <c r="BS84" s="110"/>
      <c r="BT84" s="110">
        <f t="shared" si="40"/>
        <v>0</v>
      </c>
      <c r="BU84" s="80" t="str">
        <f>IFERROR(BT84-(SUMPRODUCT(BZ$13:INDEX($BZ$13:$CH$13,1,$U$4+1),BK84:INDEX($BK$12:$BR$142,B98,$U$4+1))),".")</f>
        <v>.</v>
      </c>
      <c r="BV84" s="80" t="str">
        <f t="shared" si="42"/>
        <v>.</v>
      </c>
      <c r="BW84" s="171" t="str">
        <f t="shared" si="43"/>
        <v>.</v>
      </c>
      <c r="BX84" s="171"/>
    </row>
    <row r="85" spans="3:97" x14ac:dyDescent="0.25">
      <c r="BK85" s="110">
        <f t="shared" si="41"/>
        <v>0</v>
      </c>
      <c r="BL85" s="110">
        <f t="shared" si="41"/>
        <v>0</v>
      </c>
      <c r="BM85" s="110">
        <f t="shared" si="41"/>
        <v>0</v>
      </c>
      <c r="BN85" s="110">
        <f t="shared" si="41"/>
        <v>0</v>
      </c>
      <c r="BO85" s="110">
        <f t="shared" si="41"/>
        <v>0</v>
      </c>
      <c r="BP85" s="110">
        <f t="shared" si="41"/>
        <v>0</v>
      </c>
      <c r="BQ85" s="110">
        <f t="shared" si="41"/>
        <v>0</v>
      </c>
      <c r="BR85" s="110">
        <f t="shared" si="41"/>
        <v>0</v>
      </c>
      <c r="BS85" s="110"/>
      <c r="BT85" s="110">
        <f t="shared" si="40"/>
        <v>0</v>
      </c>
      <c r="BU85" s="80" t="str">
        <f>IFERROR(BT85-(SUMPRODUCT(BZ$13:INDEX($BZ$13:$CH$13,1,$U$4+1),BK85:INDEX($BK$12:$BR$142,B99,$U$4+1))),".")</f>
        <v>.</v>
      </c>
      <c r="BV85" s="80" t="str">
        <f t="shared" si="42"/>
        <v>.</v>
      </c>
      <c r="BW85" s="171" t="str">
        <f t="shared" si="43"/>
        <v>.</v>
      </c>
      <c r="BX85" s="171"/>
    </row>
    <row r="86" spans="3:97" x14ac:dyDescent="0.25">
      <c r="BK86" s="110">
        <f t="shared" si="41"/>
        <v>0</v>
      </c>
      <c r="BL86" s="110">
        <f t="shared" si="41"/>
        <v>0</v>
      </c>
      <c r="BM86" s="110">
        <f t="shared" si="41"/>
        <v>0</v>
      </c>
      <c r="BN86" s="110">
        <f t="shared" si="41"/>
        <v>0</v>
      </c>
      <c r="BO86" s="110">
        <f t="shared" si="41"/>
        <v>0</v>
      </c>
      <c r="BP86" s="110">
        <f t="shared" si="41"/>
        <v>0</v>
      </c>
      <c r="BQ86" s="110">
        <f t="shared" si="41"/>
        <v>0</v>
      </c>
      <c r="BR86" s="110">
        <f t="shared" si="41"/>
        <v>0</v>
      </c>
      <c r="BS86" s="110"/>
      <c r="BT86" s="110">
        <f t="shared" si="40"/>
        <v>0</v>
      </c>
      <c r="BU86" s="80" t="str">
        <f>IFERROR(BT86-(SUMPRODUCT(BZ$13:INDEX($BZ$13:$CH$13,1,$U$4+1),BK86:INDEX($BK$12:$BR$142,B100,$U$4+1))),".")</f>
        <v>.</v>
      </c>
      <c r="BV86" s="80" t="str">
        <f t="shared" si="42"/>
        <v>.</v>
      </c>
      <c r="BW86" s="171" t="str">
        <f t="shared" si="43"/>
        <v>.</v>
      </c>
      <c r="BX86" s="171"/>
    </row>
    <row r="87" spans="3:97" x14ac:dyDescent="0.25">
      <c r="BK87" s="110">
        <f t="shared" ref="BK87:BR96" si="44">IFERROR(INDEX($AQ$22:$AX$61,$B101,BK$11),0)</f>
        <v>0</v>
      </c>
      <c r="BL87" s="110">
        <f t="shared" si="44"/>
        <v>0</v>
      </c>
      <c r="BM87" s="110">
        <f t="shared" si="44"/>
        <v>0</v>
      </c>
      <c r="BN87" s="110">
        <f t="shared" si="44"/>
        <v>0</v>
      </c>
      <c r="BO87" s="110">
        <f t="shared" si="44"/>
        <v>0</v>
      </c>
      <c r="BP87" s="110">
        <f t="shared" si="44"/>
        <v>0</v>
      </c>
      <c r="BQ87" s="110">
        <f t="shared" si="44"/>
        <v>0</v>
      </c>
      <c r="BR87" s="110">
        <f t="shared" si="44"/>
        <v>0</v>
      </c>
      <c r="BS87" s="110"/>
      <c r="BT87" s="110">
        <f t="shared" si="40"/>
        <v>0</v>
      </c>
      <c r="BU87" s="80" t="str">
        <f>IFERROR(BT87-(SUMPRODUCT(BZ$13:INDEX($BZ$13:$CH$13,1,$U$4+1),BK87:INDEX($BK$12:$BR$142,B101,$U$4+1))),".")</f>
        <v>.</v>
      </c>
      <c r="BV87" s="80" t="str">
        <f t="shared" si="42"/>
        <v>.</v>
      </c>
      <c r="BW87" s="171" t="str">
        <f t="shared" si="43"/>
        <v>.</v>
      </c>
      <c r="BX87" s="171"/>
    </row>
    <row r="88" spans="3:97" x14ac:dyDescent="0.25">
      <c r="BK88" s="110">
        <f t="shared" si="44"/>
        <v>0</v>
      </c>
      <c r="BL88" s="110">
        <f t="shared" si="44"/>
        <v>0</v>
      </c>
      <c r="BM88" s="110">
        <f t="shared" si="44"/>
        <v>0</v>
      </c>
      <c r="BN88" s="110">
        <f t="shared" si="44"/>
        <v>0</v>
      </c>
      <c r="BO88" s="110">
        <f t="shared" si="44"/>
        <v>0</v>
      </c>
      <c r="BP88" s="110">
        <f t="shared" si="44"/>
        <v>0</v>
      </c>
      <c r="BQ88" s="110">
        <f t="shared" si="44"/>
        <v>0</v>
      </c>
      <c r="BR88" s="110">
        <f t="shared" si="44"/>
        <v>0</v>
      </c>
      <c r="BS88" s="110"/>
      <c r="BT88" s="110">
        <f t="shared" si="40"/>
        <v>0</v>
      </c>
      <c r="BU88" s="80" t="str">
        <f>IFERROR(BT88-(SUMPRODUCT(BZ$13:INDEX($BZ$13:$CH$13,1,$U$4+1),BK88:INDEX($BK$12:$BR$142,B102,$U$4+1))),".")</f>
        <v>.</v>
      </c>
      <c r="BV88" s="80" t="str">
        <f t="shared" si="42"/>
        <v>.</v>
      </c>
      <c r="BW88" s="171" t="str">
        <f t="shared" si="43"/>
        <v>.</v>
      </c>
      <c r="BX88" s="171"/>
    </row>
    <row r="89" spans="3:97" x14ac:dyDescent="0.25">
      <c r="BK89" s="110">
        <f t="shared" si="44"/>
        <v>0</v>
      </c>
      <c r="BL89" s="110">
        <f t="shared" si="44"/>
        <v>0</v>
      </c>
      <c r="BM89" s="110">
        <f t="shared" si="44"/>
        <v>0</v>
      </c>
      <c r="BN89" s="110">
        <f t="shared" si="44"/>
        <v>0</v>
      </c>
      <c r="BO89" s="110">
        <f t="shared" si="44"/>
        <v>0</v>
      </c>
      <c r="BP89" s="110">
        <f t="shared" si="44"/>
        <v>0</v>
      </c>
      <c r="BQ89" s="110">
        <f t="shared" si="44"/>
        <v>0</v>
      </c>
      <c r="BR89" s="110">
        <f t="shared" si="44"/>
        <v>0</v>
      </c>
      <c r="BS89" s="110"/>
      <c r="BT89" s="110">
        <f t="shared" si="40"/>
        <v>0</v>
      </c>
      <c r="BU89" s="80" t="str">
        <f>IFERROR(BT89-(SUMPRODUCT(BZ$13:INDEX($BZ$13:$CH$13,1,$U$4+1),BK89:INDEX($BK$12:$BR$142,B103,$U$4+1))),".")</f>
        <v>.</v>
      </c>
      <c r="BV89" s="80" t="str">
        <f t="shared" si="42"/>
        <v>.</v>
      </c>
      <c r="BW89" s="171" t="str">
        <f t="shared" si="43"/>
        <v>.</v>
      </c>
      <c r="BX89" s="171"/>
    </row>
    <row r="90" spans="3:97" x14ac:dyDescent="0.25">
      <c r="BK90" s="110">
        <f t="shared" si="44"/>
        <v>0</v>
      </c>
      <c r="BL90" s="110">
        <f t="shared" si="44"/>
        <v>0</v>
      </c>
      <c r="BM90" s="110">
        <f t="shared" si="44"/>
        <v>0</v>
      </c>
      <c r="BN90" s="110">
        <f t="shared" si="44"/>
        <v>0</v>
      </c>
      <c r="BO90" s="110">
        <f t="shared" si="44"/>
        <v>0</v>
      </c>
      <c r="BP90" s="110">
        <f t="shared" si="44"/>
        <v>0</v>
      </c>
      <c r="BQ90" s="110">
        <f t="shared" si="44"/>
        <v>0</v>
      </c>
      <c r="BR90" s="110">
        <f t="shared" si="44"/>
        <v>0</v>
      </c>
      <c r="BS90" s="110"/>
      <c r="BT90" s="110">
        <f t="shared" si="40"/>
        <v>0</v>
      </c>
      <c r="BU90" s="80" t="str">
        <f>IFERROR(BT90-(SUMPRODUCT(BZ$13:INDEX($BZ$13:$CH$13,1,$U$4+1),BK90:INDEX($BK$12:$BR$142,B104,$U$4+1))),".")</f>
        <v>.</v>
      </c>
      <c r="BV90" s="80" t="str">
        <f t="shared" si="42"/>
        <v>.</v>
      </c>
      <c r="BW90" s="171" t="str">
        <f t="shared" si="43"/>
        <v>.</v>
      </c>
      <c r="BX90" s="171"/>
      <c r="BY90">
        <v>16</v>
      </c>
      <c r="BZ90">
        <v>17</v>
      </c>
      <c r="CA90">
        <v>18</v>
      </c>
      <c r="CB90">
        <v>19</v>
      </c>
      <c r="CC90">
        <v>20</v>
      </c>
      <c r="CD90">
        <v>21</v>
      </c>
      <c r="CE90">
        <v>22</v>
      </c>
      <c r="CF90">
        <v>23</v>
      </c>
      <c r="CG90">
        <v>24</v>
      </c>
      <c r="CH90">
        <v>26</v>
      </c>
      <c r="CI90" s="77">
        <v>27</v>
      </c>
      <c r="CJ90">
        <v>28</v>
      </c>
      <c r="CK90">
        <v>29</v>
      </c>
      <c r="CL90">
        <v>30</v>
      </c>
      <c r="CM90">
        <v>31</v>
      </c>
      <c r="CN90">
        <v>32</v>
      </c>
      <c r="CO90">
        <v>33</v>
      </c>
      <c r="CP90">
        <v>34</v>
      </c>
      <c r="CQ90">
        <v>35</v>
      </c>
      <c r="CR90">
        <v>36</v>
      </c>
      <c r="CS90">
        <v>37</v>
      </c>
    </row>
    <row r="91" spans="3:97" x14ac:dyDescent="0.25">
      <c r="E91" s="1"/>
      <c r="F91" s="1"/>
      <c r="G91" s="1"/>
      <c r="H91" s="1"/>
      <c r="I91" s="1"/>
      <c r="J91" s="1"/>
      <c r="K91" s="1"/>
      <c r="L91" s="1"/>
      <c r="M91" s="1"/>
      <c r="N91" s="1"/>
      <c r="O91" s="1"/>
      <c r="P91" s="1"/>
      <c r="Q91" s="1"/>
      <c r="R91" s="1"/>
      <c r="S91" s="1"/>
      <c r="T91" s="1"/>
      <c r="U91" s="1"/>
      <c r="V91" s="1"/>
      <c r="W91" s="1"/>
      <c r="X91" s="1"/>
      <c r="Y91" s="1"/>
      <c r="Z91" s="1"/>
      <c r="AA91" s="188"/>
      <c r="AB91" s="188"/>
      <c r="AC91" s="188"/>
      <c r="AD91" s="188"/>
      <c r="AE91" s="188"/>
      <c r="AF91" s="188"/>
      <c r="AG91" s="188"/>
      <c r="AH91" s="188"/>
      <c r="AI91" s="188"/>
      <c r="AJ91" s="188"/>
      <c r="AK91" s="188"/>
      <c r="AL91" s="188"/>
      <c r="AM91" s="116"/>
      <c r="AN91" s="116"/>
      <c r="AO91" s="116"/>
      <c r="AP91" s="116"/>
      <c r="AQ91" s="116"/>
      <c r="AR91" s="116"/>
      <c r="AS91" s="116"/>
      <c r="AT91" s="116"/>
      <c r="AU91" s="116"/>
      <c r="AV91" s="116"/>
      <c r="AW91" s="116"/>
      <c r="AX91" s="116"/>
      <c r="AY91" s="116"/>
      <c r="AZ91" s="116"/>
      <c r="BA91" s="116"/>
      <c r="BB91" s="116"/>
      <c r="BC91" s="116"/>
      <c r="BD91" s="116"/>
      <c r="BE91" s="116"/>
      <c r="BF91" s="116"/>
      <c r="BG91" s="116"/>
      <c r="BH91" s="116"/>
      <c r="BI91" s="116"/>
      <c r="BJ91" s="116"/>
      <c r="BK91" s="110">
        <f t="shared" si="44"/>
        <v>0</v>
      </c>
      <c r="BL91" s="110">
        <f t="shared" si="44"/>
        <v>0</v>
      </c>
      <c r="BM91" s="110">
        <f t="shared" si="44"/>
        <v>0</v>
      </c>
      <c r="BN91" s="110">
        <f t="shared" si="44"/>
        <v>0</v>
      </c>
      <c r="BO91" s="110">
        <f t="shared" si="44"/>
        <v>0</v>
      </c>
      <c r="BP91" s="110">
        <f t="shared" si="44"/>
        <v>0</v>
      </c>
      <c r="BQ91" s="110">
        <f t="shared" si="44"/>
        <v>0</v>
      </c>
      <c r="BR91" s="110">
        <f t="shared" si="44"/>
        <v>0</v>
      </c>
      <c r="BS91" s="110"/>
      <c r="BT91" s="110">
        <f t="shared" si="40"/>
        <v>0</v>
      </c>
      <c r="BU91" s="80" t="str">
        <f>IFERROR(BT91-(SUMPRODUCT(BZ$13:INDEX($BZ$13:$CH$13,1,$U$4+1),BK91:INDEX($BK$12:$BR$142,B105,$U$4+1))),".")</f>
        <v>.</v>
      </c>
      <c r="BV91" s="80" t="str">
        <f t="shared" si="42"/>
        <v>.</v>
      </c>
      <c r="BW91" s="171" t="str">
        <f t="shared" si="43"/>
        <v>.</v>
      </c>
      <c r="BX91" s="171"/>
      <c r="BY91" s="1" t="e">
        <f t="shared" ref="BY91:CR91" si="45">($CS$91-$D$91)/$B$91*(BY90)+$D$91</f>
        <v>#DIV/0!</v>
      </c>
      <c r="BZ91" s="1" t="e">
        <f t="shared" si="45"/>
        <v>#DIV/0!</v>
      </c>
      <c r="CA91" s="1" t="e">
        <f t="shared" si="45"/>
        <v>#DIV/0!</v>
      </c>
      <c r="CB91" s="1" t="e">
        <f t="shared" si="45"/>
        <v>#DIV/0!</v>
      </c>
      <c r="CC91" s="1" t="e">
        <f t="shared" si="45"/>
        <v>#DIV/0!</v>
      </c>
      <c r="CD91" s="1" t="e">
        <f t="shared" si="45"/>
        <v>#DIV/0!</v>
      </c>
      <c r="CE91" s="1" t="e">
        <f t="shared" si="45"/>
        <v>#DIV/0!</v>
      </c>
      <c r="CF91" s="1" t="e">
        <f t="shared" si="45"/>
        <v>#DIV/0!</v>
      </c>
      <c r="CG91" s="1" t="e">
        <f t="shared" si="45"/>
        <v>#DIV/0!</v>
      </c>
      <c r="CH91" s="1" t="e">
        <f t="shared" si="45"/>
        <v>#DIV/0!</v>
      </c>
      <c r="CI91" s="77" t="e">
        <f t="shared" si="45"/>
        <v>#DIV/0!</v>
      </c>
      <c r="CJ91" s="1" t="e">
        <f t="shared" si="45"/>
        <v>#DIV/0!</v>
      </c>
      <c r="CK91" s="1" t="e">
        <f t="shared" si="45"/>
        <v>#DIV/0!</v>
      </c>
      <c r="CL91" s="1" t="e">
        <f t="shared" si="45"/>
        <v>#DIV/0!</v>
      </c>
      <c r="CM91" s="1" t="e">
        <f t="shared" si="45"/>
        <v>#DIV/0!</v>
      </c>
      <c r="CN91" s="1" t="e">
        <f t="shared" si="45"/>
        <v>#DIV/0!</v>
      </c>
      <c r="CO91" s="1" t="e">
        <f t="shared" si="45"/>
        <v>#DIV/0!</v>
      </c>
      <c r="CP91" s="1" t="e">
        <f t="shared" si="45"/>
        <v>#DIV/0!</v>
      </c>
      <c r="CQ91" s="1" t="e">
        <f t="shared" si="45"/>
        <v>#DIV/0!</v>
      </c>
      <c r="CR91" s="1" t="e">
        <f t="shared" si="45"/>
        <v>#DIV/0!</v>
      </c>
      <c r="CS91">
        <f>$F$9</f>
        <v>1</v>
      </c>
    </row>
    <row r="92" spans="3:97" x14ac:dyDescent="0.25">
      <c r="C92" s="1"/>
      <c r="BK92" s="110">
        <f t="shared" si="44"/>
        <v>0</v>
      </c>
      <c r="BL92" s="110">
        <f t="shared" si="44"/>
        <v>0</v>
      </c>
      <c r="BM92" s="110">
        <f t="shared" si="44"/>
        <v>0</v>
      </c>
      <c r="BN92" s="110">
        <f t="shared" si="44"/>
        <v>0</v>
      </c>
      <c r="BO92" s="110">
        <f t="shared" si="44"/>
        <v>0</v>
      </c>
      <c r="BP92" s="110">
        <f t="shared" si="44"/>
        <v>0</v>
      </c>
      <c r="BQ92" s="110">
        <f t="shared" si="44"/>
        <v>0</v>
      </c>
      <c r="BR92" s="110">
        <f t="shared" si="44"/>
        <v>0</v>
      </c>
      <c r="BS92" s="110"/>
      <c r="BT92" s="110">
        <f t="shared" si="40"/>
        <v>0</v>
      </c>
      <c r="BU92" s="80" t="str">
        <f>IFERROR(BT92-(SUMPRODUCT(BZ$13:INDEX($BZ$13:$CH$13,1,$U$4+1),BK92:INDEX($BK$12:$BR$142,B106,$U$4+1))),".")</f>
        <v>.</v>
      </c>
      <c r="BV92" s="80" t="str">
        <f t="shared" si="42"/>
        <v>.</v>
      </c>
      <c r="BW92" s="171" t="str">
        <f t="shared" si="43"/>
        <v>.</v>
      </c>
      <c r="BX92" s="171"/>
      <c r="BY92" t="e">
        <f t="shared" ref="BY92:CH101" si="46">$C92*$CH$13+$CG$13*BY$91+$CE$13*BY$91*$C92+$C92^2*$CB$13+$CA$13*BY$91^2</f>
        <v>#N/A</v>
      </c>
      <c r="BZ92" t="e">
        <f t="shared" si="46"/>
        <v>#N/A</v>
      </c>
      <c r="CA92" t="e">
        <f t="shared" si="46"/>
        <v>#N/A</v>
      </c>
      <c r="CB92" t="e">
        <f t="shared" si="46"/>
        <v>#N/A</v>
      </c>
      <c r="CC92" t="e">
        <f t="shared" si="46"/>
        <v>#N/A</v>
      </c>
      <c r="CD92" t="e">
        <f t="shared" si="46"/>
        <v>#N/A</v>
      </c>
      <c r="CE92" t="e">
        <f t="shared" si="46"/>
        <v>#N/A</v>
      </c>
      <c r="CF92" t="e">
        <f t="shared" si="46"/>
        <v>#N/A</v>
      </c>
      <c r="CG92" t="e">
        <f t="shared" si="46"/>
        <v>#N/A</v>
      </c>
      <c r="CH92" t="e">
        <f t="shared" si="46"/>
        <v>#N/A</v>
      </c>
      <c r="CI92" s="77" t="e">
        <f t="shared" ref="CI92:CS101" si="47">$C92*$CH$13+$CG$13*CI$91+$CE$13*CI$91*$C92+$C92^2*$CB$13+$CA$13*CI$91^2</f>
        <v>#N/A</v>
      </c>
      <c r="CJ92" t="e">
        <f t="shared" si="47"/>
        <v>#N/A</v>
      </c>
      <c r="CK92" t="e">
        <f t="shared" si="47"/>
        <v>#N/A</v>
      </c>
      <c r="CL92" t="e">
        <f t="shared" si="47"/>
        <v>#N/A</v>
      </c>
      <c r="CM92" t="e">
        <f t="shared" si="47"/>
        <v>#N/A</v>
      </c>
      <c r="CN92" t="e">
        <f t="shared" si="47"/>
        <v>#N/A</v>
      </c>
      <c r="CO92" t="e">
        <f t="shared" si="47"/>
        <v>#N/A</v>
      </c>
      <c r="CP92" t="e">
        <f t="shared" si="47"/>
        <v>#N/A</v>
      </c>
      <c r="CQ92" t="e">
        <f t="shared" si="47"/>
        <v>#N/A</v>
      </c>
      <c r="CR92" t="e">
        <f t="shared" si="47"/>
        <v>#N/A</v>
      </c>
      <c r="CS92" t="e">
        <f t="shared" si="47"/>
        <v>#N/A</v>
      </c>
    </row>
    <row r="93" spans="3:97" x14ac:dyDescent="0.25">
      <c r="C93" s="1"/>
      <c r="BK93" s="110">
        <f t="shared" si="44"/>
        <v>0</v>
      </c>
      <c r="BL93" s="110">
        <f t="shared" si="44"/>
        <v>0</v>
      </c>
      <c r="BM93" s="110">
        <f t="shared" si="44"/>
        <v>0</v>
      </c>
      <c r="BN93" s="110">
        <f t="shared" si="44"/>
        <v>0</v>
      </c>
      <c r="BO93" s="110">
        <f t="shared" si="44"/>
        <v>0</v>
      </c>
      <c r="BP93" s="110">
        <f t="shared" si="44"/>
        <v>0</v>
      </c>
      <c r="BQ93" s="110">
        <f t="shared" si="44"/>
        <v>0</v>
      </c>
      <c r="BR93" s="110">
        <f t="shared" si="44"/>
        <v>0</v>
      </c>
      <c r="BS93" s="110"/>
      <c r="BT93" s="110">
        <f t="shared" si="40"/>
        <v>0</v>
      </c>
      <c r="BU93" s="80" t="str">
        <f>IFERROR(BT93-(SUMPRODUCT(BZ$13:INDEX($BZ$13:$CH$13,1,$U$4+1),BK93:INDEX($BK$12:$BR$142,B107,$U$4+1))),".")</f>
        <v>.</v>
      </c>
      <c r="BV93" s="80" t="str">
        <f t="shared" si="42"/>
        <v>.</v>
      </c>
      <c r="BW93" s="171" t="str">
        <f t="shared" si="43"/>
        <v>.</v>
      </c>
      <c r="BX93" s="171"/>
      <c r="BY93" t="e">
        <f t="shared" si="46"/>
        <v>#N/A</v>
      </c>
      <c r="BZ93" t="e">
        <f t="shared" si="46"/>
        <v>#N/A</v>
      </c>
      <c r="CA93" t="e">
        <f t="shared" si="46"/>
        <v>#N/A</v>
      </c>
      <c r="CB93" t="e">
        <f t="shared" si="46"/>
        <v>#N/A</v>
      </c>
      <c r="CC93" t="e">
        <f t="shared" si="46"/>
        <v>#N/A</v>
      </c>
      <c r="CD93" t="e">
        <f t="shared" si="46"/>
        <v>#N/A</v>
      </c>
      <c r="CE93" t="e">
        <f t="shared" si="46"/>
        <v>#N/A</v>
      </c>
      <c r="CF93" t="e">
        <f t="shared" si="46"/>
        <v>#N/A</v>
      </c>
      <c r="CG93" t="e">
        <f t="shared" si="46"/>
        <v>#N/A</v>
      </c>
      <c r="CH93" t="e">
        <f t="shared" si="46"/>
        <v>#N/A</v>
      </c>
      <c r="CI93" s="77" t="e">
        <f t="shared" si="47"/>
        <v>#N/A</v>
      </c>
      <c r="CJ93" t="e">
        <f t="shared" si="47"/>
        <v>#N/A</v>
      </c>
      <c r="CK93" t="e">
        <f t="shared" si="47"/>
        <v>#N/A</v>
      </c>
      <c r="CL93" t="e">
        <f t="shared" si="47"/>
        <v>#N/A</v>
      </c>
      <c r="CM93" t="e">
        <f t="shared" si="47"/>
        <v>#N/A</v>
      </c>
      <c r="CN93" t="e">
        <f t="shared" si="47"/>
        <v>#N/A</v>
      </c>
      <c r="CO93" t="e">
        <f t="shared" si="47"/>
        <v>#N/A</v>
      </c>
      <c r="CP93" t="e">
        <f t="shared" si="47"/>
        <v>#N/A</v>
      </c>
      <c r="CQ93" t="e">
        <f t="shared" si="47"/>
        <v>#N/A</v>
      </c>
      <c r="CR93" t="e">
        <f t="shared" si="47"/>
        <v>#N/A</v>
      </c>
      <c r="CS93" t="e">
        <f t="shared" si="47"/>
        <v>#N/A</v>
      </c>
    </row>
    <row r="94" spans="3:97" x14ac:dyDescent="0.25">
      <c r="C94" s="1"/>
      <c r="BK94" s="110">
        <f t="shared" si="44"/>
        <v>0</v>
      </c>
      <c r="BL94" s="110">
        <f t="shared" si="44"/>
        <v>0</v>
      </c>
      <c r="BM94" s="110">
        <f t="shared" si="44"/>
        <v>0</v>
      </c>
      <c r="BN94" s="110">
        <f t="shared" si="44"/>
        <v>0</v>
      </c>
      <c r="BO94" s="110">
        <f t="shared" si="44"/>
        <v>0</v>
      </c>
      <c r="BP94" s="110">
        <f t="shared" si="44"/>
        <v>0</v>
      </c>
      <c r="BQ94" s="110">
        <f t="shared" si="44"/>
        <v>0</v>
      </c>
      <c r="BR94" s="110">
        <f t="shared" si="44"/>
        <v>0</v>
      </c>
      <c r="BS94" s="110"/>
      <c r="BT94" s="110">
        <f t="shared" si="40"/>
        <v>0</v>
      </c>
      <c r="BU94" s="80" t="str">
        <f>IFERROR(BT94-(SUMPRODUCT(BZ$13:INDEX($BZ$13:$CH$13,1,$U$4+1),BK94:INDEX($BK$12:$BR$142,B108,$U$4+1))),".")</f>
        <v>.</v>
      </c>
      <c r="BV94" s="80" t="str">
        <f t="shared" si="42"/>
        <v>.</v>
      </c>
      <c r="BW94" s="171" t="str">
        <f t="shared" si="43"/>
        <v>.</v>
      </c>
      <c r="BX94" s="171"/>
      <c r="BY94" t="e">
        <f t="shared" si="46"/>
        <v>#N/A</v>
      </c>
      <c r="BZ94" t="e">
        <f t="shared" si="46"/>
        <v>#N/A</v>
      </c>
      <c r="CA94" t="e">
        <f t="shared" si="46"/>
        <v>#N/A</v>
      </c>
      <c r="CB94" t="e">
        <f t="shared" si="46"/>
        <v>#N/A</v>
      </c>
      <c r="CC94" t="e">
        <f t="shared" si="46"/>
        <v>#N/A</v>
      </c>
      <c r="CD94" t="e">
        <f t="shared" si="46"/>
        <v>#N/A</v>
      </c>
      <c r="CE94" t="e">
        <f t="shared" si="46"/>
        <v>#N/A</v>
      </c>
      <c r="CF94" t="e">
        <f t="shared" si="46"/>
        <v>#N/A</v>
      </c>
      <c r="CG94" t="e">
        <f t="shared" si="46"/>
        <v>#N/A</v>
      </c>
      <c r="CH94" t="e">
        <f t="shared" si="46"/>
        <v>#N/A</v>
      </c>
      <c r="CI94" s="77" t="e">
        <f t="shared" si="47"/>
        <v>#N/A</v>
      </c>
      <c r="CJ94" t="e">
        <f t="shared" si="47"/>
        <v>#N/A</v>
      </c>
      <c r="CK94" t="e">
        <f t="shared" si="47"/>
        <v>#N/A</v>
      </c>
      <c r="CL94" t="e">
        <f t="shared" si="47"/>
        <v>#N/A</v>
      </c>
      <c r="CM94" t="e">
        <f t="shared" si="47"/>
        <v>#N/A</v>
      </c>
      <c r="CN94" t="e">
        <f t="shared" si="47"/>
        <v>#N/A</v>
      </c>
      <c r="CO94" t="e">
        <f t="shared" si="47"/>
        <v>#N/A</v>
      </c>
      <c r="CP94" t="e">
        <f t="shared" si="47"/>
        <v>#N/A</v>
      </c>
      <c r="CQ94" t="e">
        <f t="shared" si="47"/>
        <v>#N/A</v>
      </c>
      <c r="CR94" t="e">
        <f t="shared" si="47"/>
        <v>#N/A</v>
      </c>
      <c r="CS94" t="e">
        <f t="shared" si="47"/>
        <v>#N/A</v>
      </c>
    </row>
    <row r="95" spans="3:97" x14ac:dyDescent="0.25">
      <c r="C95" s="1"/>
      <c r="BK95" s="110">
        <f t="shared" si="44"/>
        <v>0</v>
      </c>
      <c r="BL95" s="110">
        <f t="shared" si="44"/>
        <v>0</v>
      </c>
      <c r="BM95" s="110">
        <f t="shared" si="44"/>
        <v>0</v>
      </c>
      <c r="BN95" s="110">
        <f t="shared" si="44"/>
        <v>0</v>
      </c>
      <c r="BO95" s="110">
        <f t="shared" si="44"/>
        <v>0</v>
      </c>
      <c r="BP95" s="110">
        <f t="shared" si="44"/>
        <v>0</v>
      </c>
      <c r="BQ95" s="110">
        <f t="shared" si="44"/>
        <v>0</v>
      </c>
      <c r="BR95" s="110">
        <f t="shared" si="44"/>
        <v>0</v>
      </c>
      <c r="BS95" s="110"/>
      <c r="BT95" s="110">
        <f t="shared" si="40"/>
        <v>0</v>
      </c>
      <c r="BU95" s="80" t="str">
        <f>IFERROR(BT95-(SUMPRODUCT(BZ$13:INDEX($BZ$13:$CH$13,1,$U$4+1),BK95:INDEX($BK$12:$BR$142,B109,$U$4+1))),".")</f>
        <v>.</v>
      </c>
      <c r="BV95" s="80" t="str">
        <f t="shared" si="42"/>
        <v>.</v>
      </c>
      <c r="BW95" s="171" t="str">
        <f t="shared" si="43"/>
        <v>.</v>
      </c>
      <c r="BX95" s="171"/>
      <c r="BY95" t="e">
        <f t="shared" si="46"/>
        <v>#N/A</v>
      </c>
      <c r="BZ95" t="e">
        <f t="shared" si="46"/>
        <v>#N/A</v>
      </c>
      <c r="CA95" t="e">
        <f t="shared" si="46"/>
        <v>#N/A</v>
      </c>
      <c r="CB95" t="e">
        <f t="shared" si="46"/>
        <v>#N/A</v>
      </c>
      <c r="CC95" t="e">
        <f t="shared" si="46"/>
        <v>#N/A</v>
      </c>
      <c r="CD95" t="e">
        <f t="shared" si="46"/>
        <v>#N/A</v>
      </c>
      <c r="CE95" t="e">
        <f t="shared" si="46"/>
        <v>#N/A</v>
      </c>
      <c r="CF95" t="e">
        <f t="shared" si="46"/>
        <v>#N/A</v>
      </c>
      <c r="CG95" t="e">
        <f t="shared" si="46"/>
        <v>#N/A</v>
      </c>
      <c r="CH95" t="e">
        <f t="shared" si="46"/>
        <v>#N/A</v>
      </c>
      <c r="CI95" s="77" t="e">
        <f t="shared" si="47"/>
        <v>#N/A</v>
      </c>
      <c r="CJ95" t="e">
        <f t="shared" si="47"/>
        <v>#N/A</v>
      </c>
      <c r="CK95" t="e">
        <f t="shared" si="47"/>
        <v>#N/A</v>
      </c>
      <c r="CL95" t="e">
        <f t="shared" si="47"/>
        <v>#N/A</v>
      </c>
      <c r="CM95" t="e">
        <f t="shared" si="47"/>
        <v>#N/A</v>
      </c>
      <c r="CN95" t="e">
        <f t="shared" si="47"/>
        <v>#N/A</v>
      </c>
      <c r="CO95" t="e">
        <f t="shared" si="47"/>
        <v>#N/A</v>
      </c>
      <c r="CP95" t="e">
        <f t="shared" si="47"/>
        <v>#N/A</v>
      </c>
      <c r="CQ95" t="e">
        <f t="shared" si="47"/>
        <v>#N/A</v>
      </c>
      <c r="CR95" t="e">
        <f t="shared" si="47"/>
        <v>#N/A</v>
      </c>
      <c r="CS95" t="e">
        <f t="shared" si="47"/>
        <v>#N/A</v>
      </c>
    </row>
    <row r="96" spans="3:97" x14ac:dyDescent="0.25">
      <c r="C96" s="1"/>
      <c r="BK96" s="110">
        <f t="shared" si="44"/>
        <v>0</v>
      </c>
      <c r="BL96" s="110">
        <f t="shared" si="44"/>
        <v>0</v>
      </c>
      <c r="BM96" s="110">
        <f t="shared" si="44"/>
        <v>0</v>
      </c>
      <c r="BN96" s="110">
        <f t="shared" si="44"/>
        <v>0</v>
      </c>
      <c r="BO96" s="110">
        <f t="shared" si="44"/>
        <v>0</v>
      </c>
      <c r="BP96" s="110">
        <f t="shared" si="44"/>
        <v>0</v>
      </c>
      <c r="BQ96" s="110">
        <f t="shared" si="44"/>
        <v>0</v>
      </c>
      <c r="BR96" s="110">
        <f t="shared" si="44"/>
        <v>0</v>
      </c>
      <c r="BS96" s="110"/>
      <c r="BT96" s="110">
        <f t="shared" si="40"/>
        <v>0</v>
      </c>
      <c r="BU96" s="80" t="str">
        <f>IFERROR(BT96-(SUMPRODUCT(BZ$13:INDEX($BZ$13:$CH$13,1,$U$4+1),BK96:INDEX($BK$12:$BR$142,B110,$U$4+1))),".")</f>
        <v>.</v>
      </c>
      <c r="BV96" s="80" t="str">
        <f t="shared" si="42"/>
        <v>.</v>
      </c>
      <c r="BW96" s="171" t="str">
        <f t="shared" si="43"/>
        <v>.</v>
      </c>
      <c r="BX96" s="171"/>
      <c r="BY96" t="e">
        <f t="shared" si="46"/>
        <v>#N/A</v>
      </c>
      <c r="BZ96" t="e">
        <f t="shared" si="46"/>
        <v>#N/A</v>
      </c>
      <c r="CA96" t="e">
        <f t="shared" si="46"/>
        <v>#N/A</v>
      </c>
      <c r="CB96" t="e">
        <f t="shared" si="46"/>
        <v>#N/A</v>
      </c>
      <c r="CC96" t="e">
        <f t="shared" si="46"/>
        <v>#N/A</v>
      </c>
      <c r="CD96" t="e">
        <f t="shared" si="46"/>
        <v>#N/A</v>
      </c>
      <c r="CE96" t="e">
        <f t="shared" si="46"/>
        <v>#N/A</v>
      </c>
      <c r="CF96" t="e">
        <f t="shared" si="46"/>
        <v>#N/A</v>
      </c>
      <c r="CG96" t="e">
        <f t="shared" si="46"/>
        <v>#N/A</v>
      </c>
      <c r="CH96" t="e">
        <f t="shared" si="46"/>
        <v>#N/A</v>
      </c>
      <c r="CI96" s="77" t="e">
        <f t="shared" si="47"/>
        <v>#N/A</v>
      </c>
      <c r="CJ96" t="e">
        <f t="shared" si="47"/>
        <v>#N/A</v>
      </c>
      <c r="CK96" t="e">
        <f t="shared" si="47"/>
        <v>#N/A</v>
      </c>
      <c r="CL96" t="e">
        <f t="shared" si="47"/>
        <v>#N/A</v>
      </c>
      <c r="CM96" t="e">
        <f t="shared" si="47"/>
        <v>#N/A</v>
      </c>
      <c r="CN96" t="e">
        <f t="shared" si="47"/>
        <v>#N/A</v>
      </c>
      <c r="CO96" t="e">
        <f t="shared" si="47"/>
        <v>#N/A</v>
      </c>
      <c r="CP96" t="e">
        <f t="shared" si="47"/>
        <v>#N/A</v>
      </c>
      <c r="CQ96" t="e">
        <f t="shared" si="47"/>
        <v>#N/A</v>
      </c>
      <c r="CR96" t="e">
        <f t="shared" si="47"/>
        <v>#N/A</v>
      </c>
      <c r="CS96" t="e">
        <f t="shared" si="47"/>
        <v>#N/A</v>
      </c>
    </row>
    <row r="97" spans="3:97" x14ac:dyDescent="0.25">
      <c r="C97" s="1"/>
      <c r="BK97" s="110">
        <f t="shared" ref="BK97:BR106" si="48">IFERROR(INDEX($AQ$22:$AX$61,$B111,BK$11),0)</f>
        <v>0</v>
      </c>
      <c r="BL97" s="110">
        <f t="shared" si="48"/>
        <v>0</v>
      </c>
      <c r="BM97" s="110">
        <f t="shared" si="48"/>
        <v>0</v>
      </c>
      <c r="BN97" s="110">
        <f t="shared" si="48"/>
        <v>0</v>
      </c>
      <c r="BO97" s="110">
        <f t="shared" si="48"/>
        <v>0</v>
      </c>
      <c r="BP97" s="110">
        <f t="shared" si="48"/>
        <v>0</v>
      </c>
      <c r="BQ97" s="110">
        <f t="shared" si="48"/>
        <v>0</v>
      </c>
      <c r="BR97" s="110">
        <f t="shared" si="48"/>
        <v>0</v>
      </c>
      <c r="BS97" s="110"/>
      <c r="BT97" s="110">
        <f t="shared" si="40"/>
        <v>0</v>
      </c>
      <c r="BU97" s="80" t="str">
        <f>IFERROR(BT97-(SUMPRODUCT(BZ$13:INDEX($BZ$13:$CH$13,1,$U$4+1),BK97:INDEX($BK$12:$BR$142,B111,$U$4+1))),".")</f>
        <v>.</v>
      </c>
      <c r="BV97" s="80" t="str">
        <f t="shared" si="42"/>
        <v>.</v>
      </c>
      <c r="BW97" s="171" t="str">
        <f t="shared" si="43"/>
        <v>.</v>
      </c>
      <c r="BX97" s="171"/>
      <c r="BY97" t="e">
        <f t="shared" si="46"/>
        <v>#N/A</v>
      </c>
      <c r="BZ97" t="e">
        <f t="shared" si="46"/>
        <v>#N/A</v>
      </c>
      <c r="CA97" t="e">
        <f t="shared" si="46"/>
        <v>#N/A</v>
      </c>
      <c r="CB97" t="e">
        <f t="shared" si="46"/>
        <v>#N/A</v>
      </c>
      <c r="CC97" t="e">
        <f t="shared" si="46"/>
        <v>#N/A</v>
      </c>
      <c r="CD97" t="e">
        <f t="shared" si="46"/>
        <v>#N/A</v>
      </c>
      <c r="CE97" t="e">
        <f t="shared" si="46"/>
        <v>#N/A</v>
      </c>
      <c r="CF97" t="e">
        <f t="shared" si="46"/>
        <v>#N/A</v>
      </c>
      <c r="CG97" t="e">
        <f t="shared" si="46"/>
        <v>#N/A</v>
      </c>
      <c r="CH97" t="e">
        <f t="shared" si="46"/>
        <v>#N/A</v>
      </c>
      <c r="CI97" s="77" t="e">
        <f t="shared" si="47"/>
        <v>#N/A</v>
      </c>
      <c r="CJ97" t="e">
        <f t="shared" si="47"/>
        <v>#N/A</v>
      </c>
      <c r="CK97" t="e">
        <f t="shared" si="47"/>
        <v>#N/A</v>
      </c>
      <c r="CL97" t="e">
        <f t="shared" si="47"/>
        <v>#N/A</v>
      </c>
      <c r="CM97" t="e">
        <f t="shared" si="47"/>
        <v>#N/A</v>
      </c>
      <c r="CN97" t="e">
        <f t="shared" si="47"/>
        <v>#N/A</v>
      </c>
      <c r="CO97" t="e">
        <f t="shared" si="47"/>
        <v>#N/A</v>
      </c>
      <c r="CP97" t="e">
        <f t="shared" si="47"/>
        <v>#N/A</v>
      </c>
      <c r="CQ97" t="e">
        <f t="shared" si="47"/>
        <v>#N/A</v>
      </c>
      <c r="CR97" t="e">
        <f t="shared" si="47"/>
        <v>#N/A</v>
      </c>
      <c r="CS97" t="e">
        <f t="shared" si="47"/>
        <v>#N/A</v>
      </c>
    </row>
    <row r="98" spans="3:97" x14ac:dyDescent="0.25">
      <c r="C98" s="1"/>
      <c r="BK98" s="110">
        <f t="shared" si="48"/>
        <v>0</v>
      </c>
      <c r="BL98" s="110">
        <f t="shared" si="48"/>
        <v>0</v>
      </c>
      <c r="BM98" s="110">
        <f t="shared" si="48"/>
        <v>0</v>
      </c>
      <c r="BN98" s="110">
        <f t="shared" si="48"/>
        <v>0</v>
      </c>
      <c r="BO98" s="110">
        <f t="shared" si="48"/>
        <v>0</v>
      </c>
      <c r="BP98" s="110">
        <f t="shared" si="48"/>
        <v>0</v>
      </c>
      <c r="BQ98" s="110">
        <f t="shared" si="48"/>
        <v>0</v>
      </c>
      <c r="BR98" s="110">
        <f t="shared" si="48"/>
        <v>0</v>
      </c>
      <c r="BS98" s="110"/>
      <c r="BT98" s="110">
        <f t="shared" si="40"/>
        <v>0</v>
      </c>
      <c r="BU98" s="80" t="str">
        <f>IFERROR(BT98-(SUMPRODUCT(BZ$13:INDEX($BZ$13:$CH$13,1,$U$4+1),BK98:INDEX($BK$12:$BR$142,B112,$U$4+1))),".")</f>
        <v>.</v>
      </c>
      <c r="BV98" s="80" t="str">
        <f t="shared" si="42"/>
        <v>.</v>
      </c>
      <c r="BW98" s="171" t="str">
        <f t="shared" si="43"/>
        <v>.</v>
      </c>
      <c r="BX98" s="171"/>
      <c r="BY98" t="e">
        <f t="shared" si="46"/>
        <v>#N/A</v>
      </c>
      <c r="BZ98" t="e">
        <f t="shared" si="46"/>
        <v>#N/A</v>
      </c>
      <c r="CA98" t="e">
        <f t="shared" si="46"/>
        <v>#N/A</v>
      </c>
      <c r="CB98" t="e">
        <f t="shared" si="46"/>
        <v>#N/A</v>
      </c>
      <c r="CC98" t="e">
        <f t="shared" si="46"/>
        <v>#N/A</v>
      </c>
      <c r="CD98" t="e">
        <f t="shared" si="46"/>
        <v>#N/A</v>
      </c>
      <c r="CE98" t="e">
        <f t="shared" si="46"/>
        <v>#N/A</v>
      </c>
      <c r="CF98" t="e">
        <f t="shared" si="46"/>
        <v>#N/A</v>
      </c>
      <c r="CG98" t="e">
        <f t="shared" si="46"/>
        <v>#N/A</v>
      </c>
      <c r="CH98" t="e">
        <f t="shared" si="46"/>
        <v>#N/A</v>
      </c>
      <c r="CI98" s="77" t="e">
        <f t="shared" si="47"/>
        <v>#N/A</v>
      </c>
      <c r="CJ98" t="e">
        <f t="shared" si="47"/>
        <v>#N/A</v>
      </c>
      <c r="CK98" t="e">
        <f t="shared" si="47"/>
        <v>#N/A</v>
      </c>
      <c r="CL98" t="e">
        <f t="shared" si="47"/>
        <v>#N/A</v>
      </c>
      <c r="CM98" t="e">
        <f t="shared" si="47"/>
        <v>#N/A</v>
      </c>
      <c r="CN98" t="e">
        <f t="shared" si="47"/>
        <v>#N/A</v>
      </c>
      <c r="CO98" t="e">
        <f t="shared" si="47"/>
        <v>#N/A</v>
      </c>
      <c r="CP98" t="e">
        <f t="shared" si="47"/>
        <v>#N/A</v>
      </c>
      <c r="CQ98" t="e">
        <f t="shared" si="47"/>
        <v>#N/A</v>
      </c>
      <c r="CR98" t="e">
        <f t="shared" si="47"/>
        <v>#N/A</v>
      </c>
      <c r="CS98" t="e">
        <f t="shared" si="47"/>
        <v>#N/A</v>
      </c>
    </row>
    <row r="99" spans="3:97" x14ac:dyDescent="0.25">
      <c r="C99" s="1"/>
      <c r="BK99" s="110">
        <f t="shared" si="48"/>
        <v>0</v>
      </c>
      <c r="BL99" s="110">
        <f t="shared" si="48"/>
        <v>0</v>
      </c>
      <c r="BM99" s="110">
        <f t="shared" si="48"/>
        <v>0</v>
      </c>
      <c r="BN99" s="110">
        <f t="shared" si="48"/>
        <v>0</v>
      </c>
      <c r="BO99" s="110">
        <f t="shared" si="48"/>
        <v>0</v>
      </c>
      <c r="BP99" s="110">
        <f t="shared" si="48"/>
        <v>0</v>
      </c>
      <c r="BQ99" s="110">
        <f t="shared" si="48"/>
        <v>0</v>
      </c>
      <c r="BR99" s="110">
        <f t="shared" si="48"/>
        <v>0</v>
      </c>
      <c r="BS99" s="110"/>
      <c r="BT99" s="110">
        <f t="shared" si="40"/>
        <v>0</v>
      </c>
      <c r="BU99" s="80" t="str">
        <f>IFERROR(BT99-(SUMPRODUCT(BZ$13:INDEX($BZ$13:$CH$13,1,$U$4+1),BK99:INDEX($BK$12:$BR$142,B113,$U$4+1))),".")</f>
        <v>.</v>
      </c>
      <c r="BV99" s="80" t="str">
        <f t="shared" si="42"/>
        <v>.</v>
      </c>
      <c r="BW99" s="171" t="str">
        <f t="shared" si="43"/>
        <v>.</v>
      </c>
      <c r="BX99" s="171"/>
      <c r="BY99" t="e">
        <f t="shared" si="46"/>
        <v>#N/A</v>
      </c>
      <c r="BZ99" t="e">
        <f t="shared" si="46"/>
        <v>#N/A</v>
      </c>
      <c r="CA99" t="e">
        <f t="shared" si="46"/>
        <v>#N/A</v>
      </c>
      <c r="CB99" t="e">
        <f t="shared" si="46"/>
        <v>#N/A</v>
      </c>
      <c r="CC99" t="e">
        <f t="shared" si="46"/>
        <v>#N/A</v>
      </c>
      <c r="CD99" t="e">
        <f t="shared" si="46"/>
        <v>#N/A</v>
      </c>
      <c r="CE99" t="e">
        <f t="shared" si="46"/>
        <v>#N/A</v>
      </c>
      <c r="CF99" t="e">
        <f t="shared" si="46"/>
        <v>#N/A</v>
      </c>
      <c r="CG99" t="e">
        <f t="shared" si="46"/>
        <v>#N/A</v>
      </c>
      <c r="CH99" t="e">
        <f t="shared" si="46"/>
        <v>#N/A</v>
      </c>
      <c r="CI99" s="77" t="e">
        <f t="shared" si="47"/>
        <v>#N/A</v>
      </c>
      <c r="CJ99" t="e">
        <f t="shared" si="47"/>
        <v>#N/A</v>
      </c>
      <c r="CK99" t="e">
        <f t="shared" si="47"/>
        <v>#N/A</v>
      </c>
      <c r="CL99" t="e">
        <f t="shared" si="47"/>
        <v>#N/A</v>
      </c>
      <c r="CM99" t="e">
        <f t="shared" si="47"/>
        <v>#N/A</v>
      </c>
      <c r="CN99" t="e">
        <f t="shared" si="47"/>
        <v>#N/A</v>
      </c>
      <c r="CO99" t="e">
        <f t="shared" si="47"/>
        <v>#N/A</v>
      </c>
      <c r="CP99" t="e">
        <f t="shared" si="47"/>
        <v>#N/A</v>
      </c>
      <c r="CQ99" t="e">
        <f t="shared" si="47"/>
        <v>#N/A</v>
      </c>
      <c r="CR99" t="e">
        <f t="shared" si="47"/>
        <v>#N/A</v>
      </c>
      <c r="CS99" t="e">
        <f t="shared" si="47"/>
        <v>#N/A</v>
      </c>
    </row>
    <row r="100" spans="3:97" x14ac:dyDescent="0.25">
      <c r="C100" s="1"/>
      <c r="BK100" s="110">
        <f t="shared" si="48"/>
        <v>0</v>
      </c>
      <c r="BL100" s="110">
        <f t="shared" si="48"/>
        <v>0</v>
      </c>
      <c r="BM100" s="110">
        <f t="shared" si="48"/>
        <v>0</v>
      </c>
      <c r="BN100" s="110">
        <f t="shared" si="48"/>
        <v>0</v>
      </c>
      <c r="BO100" s="110">
        <f t="shared" si="48"/>
        <v>0</v>
      </c>
      <c r="BP100" s="110">
        <f t="shared" si="48"/>
        <v>0</v>
      </c>
      <c r="BQ100" s="110">
        <f t="shared" si="48"/>
        <v>0</v>
      </c>
      <c r="BR100" s="110">
        <f t="shared" si="48"/>
        <v>0</v>
      </c>
      <c r="BS100" s="110"/>
      <c r="BT100" s="110">
        <f t="shared" si="40"/>
        <v>0</v>
      </c>
      <c r="BU100" s="80" t="str">
        <f>IFERROR(BT100-(SUMPRODUCT(BZ$13:INDEX($BZ$13:$CH$13,1,$U$4+1),BK100:INDEX($BK$12:$BR$142,B114,$U$4+1))),".")</f>
        <v>.</v>
      </c>
      <c r="BV100" s="80" t="str">
        <f t="shared" si="42"/>
        <v>.</v>
      </c>
      <c r="BW100" s="171" t="str">
        <f t="shared" si="43"/>
        <v>.</v>
      </c>
      <c r="BX100" s="171"/>
      <c r="BY100" t="e">
        <f t="shared" si="46"/>
        <v>#N/A</v>
      </c>
      <c r="BZ100" t="e">
        <f t="shared" si="46"/>
        <v>#N/A</v>
      </c>
      <c r="CA100" t="e">
        <f t="shared" si="46"/>
        <v>#N/A</v>
      </c>
      <c r="CB100" t="e">
        <f t="shared" si="46"/>
        <v>#N/A</v>
      </c>
      <c r="CC100" t="e">
        <f t="shared" si="46"/>
        <v>#N/A</v>
      </c>
      <c r="CD100" t="e">
        <f t="shared" si="46"/>
        <v>#N/A</v>
      </c>
      <c r="CE100" t="e">
        <f t="shared" si="46"/>
        <v>#N/A</v>
      </c>
      <c r="CF100" t="e">
        <f t="shared" si="46"/>
        <v>#N/A</v>
      </c>
      <c r="CG100" t="e">
        <f t="shared" si="46"/>
        <v>#N/A</v>
      </c>
      <c r="CH100" t="e">
        <f t="shared" si="46"/>
        <v>#N/A</v>
      </c>
      <c r="CI100" s="77" t="e">
        <f t="shared" si="47"/>
        <v>#N/A</v>
      </c>
      <c r="CJ100" t="e">
        <f t="shared" si="47"/>
        <v>#N/A</v>
      </c>
      <c r="CK100" t="e">
        <f t="shared" si="47"/>
        <v>#N/A</v>
      </c>
      <c r="CL100" t="e">
        <f t="shared" si="47"/>
        <v>#N/A</v>
      </c>
      <c r="CM100" t="e">
        <f t="shared" si="47"/>
        <v>#N/A</v>
      </c>
      <c r="CN100" t="e">
        <f t="shared" si="47"/>
        <v>#N/A</v>
      </c>
      <c r="CO100" t="e">
        <f t="shared" si="47"/>
        <v>#N/A</v>
      </c>
      <c r="CP100" t="e">
        <f t="shared" si="47"/>
        <v>#N/A</v>
      </c>
      <c r="CQ100" t="e">
        <f t="shared" si="47"/>
        <v>#N/A</v>
      </c>
      <c r="CR100" t="e">
        <f t="shared" si="47"/>
        <v>#N/A</v>
      </c>
      <c r="CS100" t="e">
        <f t="shared" si="47"/>
        <v>#N/A</v>
      </c>
    </row>
    <row r="101" spans="3:97" x14ac:dyDescent="0.25">
      <c r="C101" s="1"/>
      <c r="BK101" s="110">
        <f t="shared" si="48"/>
        <v>0</v>
      </c>
      <c r="BL101" s="110">
        <f t="shared" si="48"/>
        <v>0</v>
      </c>
      <c r="BM101" s="110">
        <f t="shared" si="48"/>
        <v>0</v>
      </c>
      <c r="BN101" s="110">
        <f t="shared" si="48"/>
        <v>0</v>
      </c>
      <c r="BO101" s="110">
        <f t="shared" si="48"/>
        <v>0</v>
      </c>
      <c r="BP101" s="110">
        <f t="shared" si="48"/>
        <v>0</v>
      </c>
      <c r="BQ101" s="110">
        <f t="shared" si="48"/>
        <v>0</v>
      </c>
      <c r="BR101" s="110">
        <f t="shared" si="48"/>
        <v>0</v>
      </c>
      <c r="BS101" s="110"/>
      <c r="BT101" s="110">
        <f t="shared" si="40"/>
        <v>0</v>
      </c>
      <c r="BU101" s="80" t="str">
        <f>IFERROR(BT101-(SUMPRODUCT(BZ$13:INDEX($BZ$13:$CH$13,1,$U$4+1),BK101:INDEX($BK$12:$BR$142,B115,$U$4+1))),".")</f>
        <v>.</v>
      </c>
      <c r="BV101" s="80" t="str">
        <f t="shared" si="42"/>
        <v>.</v>
      </c>
      <c r="BW101" s="171" t="str">
        <f t="shared" si="43"/>
        <v>.</v>
      </c>
      <c r="BX101" s="171"/>
      <c r="BY101" t="e">
        <f t="shared" si="46"/>
        <v>#N/A</v>
      </c>
      <c r="BZ101" t="e">
        <f t="shared" si="46"/>
        <v>#N/A</v>
      </c>
      <c r="CA101" t="e">
        <f t="shared" si="46"/>
        <v>#N/A</v>
      </c>
      <c r="CB101" t="e">
        <f t="shared" si="46"/>
        <v>#N/A</v>
      </c>
      <c r="CC101" t="e">
        <f t="shared" si="46"/>
        <v>#N/A</v>
      </c>
      <c r="CD101" t="e">
        <f t="shared" si="46"/>
        <v>#N/A</v>
      </c>
      <c r="CE101" t="e">
        <f t="shared" si="46"/>
        <v>#N/A</v>
      </c>
      <c r="CF101" t="e">
        <f t="shared" si="46"/>
        <v>#N/A</v>
      </c>
      <c r="CG101" t="e">
        <f t="shared" si="46"/>
        <v>#N/A</v>
      </c>
      <c r="CH101" t="e">
        <f t="shared" si="46"/>
        <v>#N/A</v>
      </c>
      <c r="CI101" s="77" t="e">
        <f t="shared" si="47"/>
        <v>#N/A</v>
      </c>
      <c r="CJ101" t="e">
        <f t="shared" si="47"/>
        <v>#N/A</v>
      </c>
      <c r="CK101" t="e">
        <f t="shared" si="47"/>
        <v>#N/A</v>
      </c>
      <c r="CL101" t="e">
        <f t="shared" si="47"/>
        <v>#N/A</v>
      </c>
      <c r="CM101" t="e">
        <f t="shared" si="47"/>
        <v>#N/A</v>
      </c>
      <c r="CN101" t="e">
        <f t="shared" si="47"/>
        <v>#N/A</v>
      </c>
      <c r="CO101" t="e">
        <f t="shared" si="47"/>
        <v>#N/A</v>
      </c>
      <c r="CP101" t="e">
        <f t="shared" si="47"/>
        <v>#N/A</v>
      </c>
      <c r="CQ101" t="e">
        <f t="shared" si="47"/>
        <v>#N/A</v>
      </c>
      <c r="CR101" t="e">
        <f t="shared" si="47"/>
        <v>#N/A</v>
      </c>
      <c r="CS101" t="e">
        <f t="shared" si="47"/>
        <v>#N/A</v>
      </c>
    </row>
    <row r="102" spans="3:97" x14ac:dyDescent="0.25">
      <c r="C102" s="1"/>
      <c r="BK102" s="110">
        <f t="shared" si="48"/>
        <v>0</v>
      </c>
      <c r="BL102" s="110">
        <f t="shared" si="48"/>
        <v>0</v>
      </c>
      <c r="BM102" s="110">
        <f t="shared" si="48"/>
        <v>0</v>
      </c>
      <c r="BN102" s="110">
        <f t="shared" si="48"/>
        <v>0</v>
      </c>
      <c r="BO102" s="110">
        <f t="shared" si="48"/>
        <v>0</v>
      </c>
      <c r="BP102" s="110">
        <f t="shared" si="48"/>
        <v>0</v>
      </c>
      <c r="BQ102" s="110">
        <f t="shared" si="48"/>
        <v>0</v>
      </c>
      <c r="BR102" s="110">
        <f t="shared" si="48"/>
        <v>0</v>
      </c>
      <c r="BS102" s="110"/>
      <c r="BT102" s="110">
        <f t="shared" si="40"/>
        <v>0</v>
      </c>
      <c r="BU102" s="80" t="str">
        <f>IFERROR(BT102-(SUMPRODUCT(BZ$13:INDEX($BZ$13:$CH$13,1,$U$4+1),BK102:INDEX($BK$12:$BR$142,B116,$U$4+1))),".")</f>
        <v>.</v>
      </c>
      <c r="BV102" s="80" t="str">
        <f t="shared" si="42"/>
        <v>.</v>
      </c>
      <c r="BW102" s="171" t="str">
        <f t="shared" si="43"/>
        <v>.</v>
      </c>
      <c r="BX102" s="171"/>
      <c r="BY102" t="e">
        <f t="shared" ref="BY102:CH111" si="49">$C102*$CH$13+$CG$13*BY$91+$CE$13*BY$91*$C102+$C102^2*$CB$13+$CA$13*BY$91^2</f>
        <v>#N/A</v>
      </c>
      <c r="BZ102" t="e">
        <f t="shared" si="49"/>
        <v>#N/A</v>
      </c>
      <c r="CA102" t="e">
        <f t="shared" si="49"/>
        <v>#N/A</v>
      </c>
      <c r="CB102" t="e">
        <f t="shared" si="49"/>
        <v>#N/A</v>
      </c>
      <c r="CC102" t="e">
        <f t="shared" si="49"/>
        <v>#N/A</v>
      </c>
      <c r="CD102" t="e">
        <f t="shared" si="49"/>
        <v>#N/A</v>
      </c>
      <c r="CE102" t="e">
        <f t="shared" si="49"/>
        <v>#N/A</v>
      </c>
      <c r="CF102" t="e">
        <f t="shared" si="49"/>
        <v>#N/A</v>
      </c>
      <c r="CG102" t="e">
        <f t="shared" si="49"/>
        <v>#N/A</v>
      </c>
      <c r="CH102" t="e">
        <f t="shared" si="49"/>
        <v>#N/A</v>
      </c>
      <c r="CI102" s="77" t="e">
        <f t="shared" ref="CI102:CS111" si="50">$C102*$CH$13+$CG$13*CI$91+$CE$13*CI$91*$C102+$C102^2*$CB$13+$CA$13*CI$91^2</f>
        <v>#N/A</v>
      </c>
      <c r="CJ102" t="e">
        <f t="shared" si="50"/>
        <v>#N/A</v>
      </c>
      <c r="CK102" t="e">
        <f t="shared" si="50"/>
        <v>#N/A</v>
      </c>
      <c r="CL102" t="e">
        <f t="shared" si="50"/>
        <v>#N/A</v>
      </c>
      <c r="CM102" t="e">
        <f t="shared" si="50"/>
        <v>#N/A</v>
      </c>
      <c r="CN102" t="e">
        <f t="shared" si="50"/>
        <v>#N/A</v>
      </c>
      <c r="CO102" t="e">
        <f t="shared" si="50"/>
        <v>#N/A</v>
      </c>
      <c r="CP102" t="e">
        <f t="shared" si="50"/>
        <v>#N/A</v>
      </c>
      <c r="CQ102" t="e">
        <f t="shared" si="50"/>
        <v>#N/A</v>
      </c>
      <c r="CR102" t="e">
        <f t="shared" si="50"/>
        <v>#N/A</v>
      </c>
      <c r="CS102" t="e">
        <f t="shared" si="50"/>
        <v>#N/A</v>
      </c>
    </row>
    <row r="103" spans="3:97" x14ac:dyDescent="0.25">
      <c r="C103" s="1"/>
      <c r="BK103" s="110">
        <f t="shared" si="48"/>
        <v>0</v>
      </c>
      <c r="BL103" s="110">
        <f t="shared" si="48"/>
        <v>0</v>
      </c>
      <c r="BM103" s="110">
        <f t="shared" si="48"/>
        <v>0</v>
      </c>
      <c r="BN103" s="110">
        <f t="shared" si="48"/>
        <v>0</v>
      </c>
      <c r="BO103" s="110">
        <f t="shared" si="48"/>
        <v>0</v>
      </c>
      <c r="BP103" s="110">
        <f t="shared" si="48"/>
        <v>0</v>
      </c>
      <c r="BQ103" s="110">
        <f t="shared" si="48"/>
        <v>0</v>
      </c>
      <c r="BR103" s="110">
        <f t="shared" si="48"/>
        <v>0</v>
      </c>
      <c r="BS103" s="110"/>
      <c r="BT103" s="110">
        <f t="shared" si="40"/>
        <v>0</v>
      </c>
      <c r="BU103" s="80" t="str">
        <f>IFERROR(BT103-(SUMPRODUCT(BZ$13:INDEX($BZ$13:$CH$13,1,$U$4+1),BK103:INDEX($BK$12:$BR$142,B117,$U$4+1))),".")</f>
        <v>.</v>
      </c>
      <c r="BV103" s="80" t="str">
        <f t="shared" si="42"/>
        <v>.</v>
      </c>
      <c r="BW103" s="171" t="str">
        <f t="shared" si="43"/>
        <v>.</v>
      </c>
      <c r="BX103" s="171"/>
      <c r="BY103" t="e">
        <f t="shared" si="49"/>
        <v>#N/A</v>
      </c>
      <c r="BZ103" t="e">
        <f t="shared" si="49"/>
        <v>#N/A</v>
      </c>
      <c r="CA103" t="e">
        <f t="shared" si="49"/>
        <v>#N/A</v>
      </c>
      <c r="CB103" t="e">
        <f t="shared" si="49"/>
        <v>#N/A</v>
      </c>
      <c r="CC103" t="e">
        <f t="shared" si="49"/>
        <v>#N/A</v>
      </c>
      <c r="CD103" t="e">
        <f t="shared" si="49"/>
        <v>#N/A</v>
      </c>
      <c r="CE103" t="e">
        <f t="shared" si="49"/>
        <v>#N/A</v>
      </c>
      <c r="CF103" t="e">
        <f t="shared" si="49"/>
        <v>#N/A</v>
      </c>
      <c r="CG103" t="e">
        <f t="shared" si="49"/>
        <v>#N/A</v>
      </c>
      <c r="CH103" t="e">
        <f t="shared" si="49"/>
        <v>#N/A</v>
      </c>
      <c r="CI103" s="77" t="e">
        <f t="shared" si="50"/>
        <v>#N/A</v>
      </c>
      <c r="CJ103" t="e">
        <f t="shared" si="50"/>
        <v>#N/A</v>
      </c>
      <c r="CK103" t="e">
        <f t="shared" si="50"/>
        <v>#N/A</v>
      </c>
      <c r="CL103" t="e">
        <f t="shared" si="50"/>
        <v>#N/A</v>
      </c>
      <c r="CM103" t="e">
        <f t="shared" si="50"/>
        <v>#N/A</v>
      </c>
      <c r="CN103" t="e">
        <f t="shared" si="50"/>
        <v>#N/A</v>
      </c>
      <c r="CO103" t="e">
        <f t="shared" si="50"/>
        <v>#N/A</v>
      </c>
      <c r="CP103" t="e">
        <f t="shared" si="50"/>
        <v>#N/A</v>
      </c>
      <c r="CQ103" t="e">
        <f t="shared" si="50"/>
        <v>#N/A</v>
      </c>
      <c r="CR103" t="e">
        <f t="shared" si="50"/>
        <v>#N/A</v>
      </c>
      <c r="CS103" t="e">
        <f t="shared" si="50"/>
        <v>#N/A</v>
      </c>
    </row>
    <row r="104" spans="3:97" x14ac:dyDescent="0.25">
      <c r="C104" s="1"/>
      <c r="BK104" s="110">
        <f t="shared" si="48"/>
        <v>0</v>
      </c>
      <c r="BL104" s="110">
        <f t="shared" si="48"/>
        <v>0</v>
      </c>
      <c r="BM104" s="110">
        <f t="shared" si="48"/>
        <v>0</v>
      </c>
      <c r="BN104" s="110">
        <f t="shared" si="48"/>
        <v>0</v>
      </c>
      <c r="BO104" s="110">
        <f t="shared" si="48"/>
        <v>0</v>
      </c>
      <c r="BP104" s="110">
        <f t="shared" si="48"/>
        <v>0</v>
      </c>
      <c r="BQ104" s="110">
        <f t="shared" si="48"/>
        <v>0</v>
      </c>
      <c r="BR104" s="110">
        <f t="shared" si="48"/>
        <v>0</v>
      </c>
      <c r="BS104" s="110"/>
      <c r="BT104" s="110">
        <f t="shared" si="40"/>
        <v>0</v>
      </c>
      <c r="BU104" s="80" t="str">
        <f>IFERROR(BT104-(SUMPRODUCT(BZ$13:INDEX($BZ$13:$CH$13,1,$U$4+1),BK104:INDEX($BK$12:$BR$142,B118,$U$4+1))),".")</f>
        <v>.</v>
      </c>
      <c r="BV104" s="80" t="str">
        <f t="shared" si="42"/>
        <v>.</v>
      </c>
      <c r="BW104" s="171" t="str">
        <f t="shared" si="43"/>
        <v>.</v>
      </c>
      <c r="BX104" s="171"/>
      <c r="BY104" t="e">
        <f t="shared" si="49"/>
        <v>#N/A</v>
      </c>
      <c r="BZ104" t="e">
        <f t="shared" si="49"/>
        <v>#N/A</v>
      </c>
      <c r="CA104" t="e">
        <f t="shared" si="49"/>
        <v>#N/A</v>
      </c>
      <c r="CB104" t="e">
        <f t="shared" si="49"/>
        <v>#N/A</v>
      </c>
      <c r="CC104" t="e">
        <f t="shared" si="49"/>
        <v>#N/A</v>
      </c>
      <c r="CD104" t="e">
        <f t="shared" si="49"/>
        <v>#N/A</v>
      </c>
      <c r="CE104" t="e">
        <f t="shared" si="49"/>
        <v>#N/A</v>
      </c>
      <c r="CF104" t="e">
        <f t="shared" si="49"/>
        <v>#N/A</v>
      </c>
      <c r="CG104" t="e">
        <f t="shared" si="49"/>
        <v>#N/A</v>
      </c>
      <c r="CH104" t="e">
        <f t="shared" si="49"/>
        <v>#N/A</v>
      </c>
      <c r="CI104" s="77" t="e">
        <f t="shared" si="50"/>
        <v>#N/A</v>
      </c>
      <c r="CJ104" t="e">
        <f t="shared" si="50"/>
        <v>#N/A</v>
      </c>
      <c r="CK104" t="e">
        <f t="shared" si="50"/>
        <v>#N/A</v>
      </c>
      <c r="CL104" t="e">
        <f t="shared" si="50"/>
        <v>#N/A</v>
      </c>
      <c r="CM104" t="e">
        <f t="shared" si="50"/>
        <v>#N/A</v>
      </c>
      <c r="CN104" t="e">
        <f t="shared" si="50"/>
        <v>#N/A</v>
      </c>
      <c r="CO104" t="e">
        <f t="shared" si="50"/>
        <v>#N/A</v>
      </c>
      <c r="CP104" t="e">
        <f t="shared" si="50"/>
        <v>#N/A</v>
      </c>
      <c r="CQ104" t="e">
        <f t="shared" si="50"/>
        <v>#N/A</v>
      </c>
      <c r="CR104" t="e">
        <f t="shared" si="50"/>
        <v>#N/A</v>
      </c>
      <c r="CS104" t="e">
        <f t="shared" si="50"/>
        <v>#N/A</v>
      </c>
    </row>
    <row r="105" spans="3:97" x14ac:dyDescent="0.25">
      <c r="C105" s="1"/>
      <c r="BK105" s="110">
        <f t="shared" si="48"/>
        <v>0</v>
      </c>
      <c r="BL105" s="110">
        <f t="shared" si="48"/>
        <v>0</v>
      </c>
      <c r="BM105" s="110">
        <f t="shared" si="48"/>
        <v>0</v>
      </c>
      <c r="BN105" s="110">
        <f t="shared" si="48"/>
        <v>0</v>
      </c>
      <c r="BO105" s="110">
        <f t="shared" si="48"/>
        <v>0</v>
      </c>
      <c r="BP105" s="110">
        <f t="shared" si="48"/>
        <v>0</v>
      </c>
      <c r="BQ105" s="110">
        <f t="shared" si="48"/>
        <v>0</v>
      </c>
      <c r="BR105" s="110">
        <f t="shared" si="48"/>
        <v>0</v>
      </c>
      <c r="BS105" s="110"/>
      <c r="BT105" s="110">
        <f t="shared" si="40"/>
        <v>0</v>
      </c>
      <c r="BU105" s="80" t="str">
        <f>IFERROR(BT105-(SUMPRODUCT(BZ$13:INDEX($BZ$13:$CH$13,1,$U$4+1),BK105:INDEX($BK$12:$BR$142,B119,$U$4+1))),".")</f>
        <v>.</v>
      </c>
      <c r="BV105" s="80" t="str">
        <f t="shared" si="42"/>
        <v>.</v>
      </c>
      <c r="BW105" s="171" t="str">
        <f t="shared" si="43"/>
        <v>.</v>
      </c>
      <c r="BX105" s="171"/>
      <c r="BY105" t="e">
        <f t="shared" si="49"/>
        <v>#N/A</v>
      </c>
      <c r="BZ105" t="e">
        <f t="shared" si="49"/>
        <v>#N/A</v>
      </c>
      <c r="CA105" t="e">
        <f t="shared" si="49"/>
        <v>#N/A</v>
      </c>
      <c r="CB105" t="e">
        <f t="shared" si="49"/>
        <v>#N/A</v>
      </c>
      <c r="CC105" t="e">
        <f t="shared" si="49"/>
        <v>#N/A</v>
      </c>
      <c r="CD105" t="e">
        <f t="shared" si="49"/>
        <v>#N/A</v>
      </c>
      <c r="CE105" t="e">
        <f t="shared" si="49"/>
        <v>#N/A</v>
      </c>
      <c r="CF105" t="e">
        <f t="shared" si="49"/>
        <v>#N/A</v>
      </c>
      <c r="CG105" t="e">
        <f t="shared" si="49"/>
        <v>#N/A</v>
      </c>
      <c r="CH105" t="e">
        <f t="shared" si="49"/>
        <v>#N/A</v>
      </c>
      <c r="CI105" s="77" t="e">
        <f t="shared" si="50"/>
        <v>#N/A</v>
      </c>
      <c r="CJ105" t="e">
        <f t="shared" si="50"/>
        <v>#N/A</v>
      </c>
      <c r="CK105" t="e">
        <f t="shared" si="50"/>
        <v>#N/A</v>
      </c>
      <c r="CL105" t="e">
        <f t="shared" si="50"/>
        <v>#N/A</v>
      </c>
      <c r="CM105" t="e">
        <f t="shared" si="50"/>
        <v>#N/A</v>
      </c>
      <c r="CN105" t="e">
        <f t="shared" si="50"/>
        <v>#N/A</v>
      </c>
      <c r="CO105" t="e">
        <f t="shared" si="50"/>
        <v>#N/A</v>
      </c>
      <c r="CP105" t="e">
        <f t="shared" si="50"/>
        <v>#N/A</v>
      </c>
      <c r="CQ105" t="e">
        <f t="shared" si="50"/>
        <v>#N/A</v>
      </c>
      <c r="CR105" t="e">
        <f t="shared" si="50"/>
        <v>#N/A</v>
      </c>
      <c r="CS105" t="e">
        <f t="shared" si="50"/>
        <v>#N/A</v>
      </c>
    </row>
    <row r="106" spans="3:97" x14ac:dyDescent="0.25">
      <c r="C106" s="1"/>
      <c r="BK106" s="110">
        <f t="shared" si="48"/>
        <v>0</v>
      </c>
      <c r="BL106" s="110">
        <f t="shared" si="48"/>
        <v>0</v>
      </c>
      <c r="BM106" s="110">
        <f t="shared" si="48"/>
        <v>0</v>
      </c>
      <c r="BN106" s="110">
        <f t="shared" si="48"/>
        <v>0</v>
      </c>
      <c r="BO106" s="110">
        <f t="shared" si="48"/>
        <v>0</v>
      </c>
      <c r="BP106" s="110">
        <f t="shared" si="48"/>
        <v>0</v>
      </c>
      <c r="BQ106" s="110">
        <f t="shared" si="48"/>
        <v>0</v>
      </c>
      <c r="BR106" s="110">
        <f t="shared" si="48"/>
        <v>0</v>
      </c>
      <c r="BS106" s="110"/>
      <c r="BT106" s="110">
        <f t="shared" si="40"/>
        <v>0</v>
      </c>
      <c r="BU106" s="80" t="str">
        <f>IFERROR(BT106-(SUMPRODUCT(BZ$13:INDEX($BZ$13:$CH$13,1,$U$4+1),BK106:INDEX($BK$12:$BR$142,B120,$U$4+1))),".")</f>
        <v>.</v>
      </c>
      <c r="BV106" s="80" t="str">
        <f t="shared" si="42"/>
        <v>.</v>
      </c>
      <c r="BW106" s="171" t="str">
        <f t="shared" si="43"/>
        <v>.</v>
      </c>
      <c r="BX106" s="171"/>
      <c r="BY106" t="e">
        <f t="shared" si="49"/>
        <v>#N/A</v>
      </c>
      <c r="BZ106" t="e">
        <f t="shared" si="49"/>
        <v>#N/A</v>
      </c>
      <c r="CA106" t="e">
        <f t="shared" si="49"/>
        <v>#N/A</v>
      </c>
      <c r="CB106" t="e">
        <f t="shared" si="49"/>
        <v>#N/A</v>
      </c>
      <c r="CC106" t="e">
        <f t="shared" si="49"/>
        <v>#N/A</v>
      </c>
      <c r="CD106" t="e">
        <f t="shared" si="49"/>
        <v>#N/A</v>
      </c>
      <c r="CE106" t="e">
        <f t="shared" si="49"/>
        <v>#N/A</v>
      </c>
      <c r="CF106" t="e">
        <f t="shared" si="49"/>
        <v>#N/A</v>
      </c>
      <c r="CG106" t="e">
        <f t="shared" si="49"/>
        <v>#N/A</v>
      </c>
      <c r="CH106" t="e">
        <f t="shared" si="49"/>
        <v>#N/A</v>
      </c>
      <c r="CI106" s="77" t="e">
        <f t="shared" si="50"/>
        <v>#N/A</v>
      </c>
      <c r="CJ106" t="e">
        <f t="shared" si="50"/>
        <v>#N/A</v>
      </c>
      <c r="CK106" t="e">
        <f t="shared" si="50"/>
        <v>#N/A</v>
      </c>
      <c r="CL106" t="e">
        <f t="shared" si="50"/>
        <v>#N/A</v>
      </c>
      <c r="CM106" t="e">
        <f t="shared" si="50"/>
        <v>#N/A</v>
      </c>
      <c r="CN106" t="e">
        <f t="shared" si="50"/>
        <v>#N/A</v>
      </c>
      <c r="CO106" t="e">
        <f t="shared" si="50"/>
        <v>#N/A</v>
      </c>
      <c r="CP106" t="e">
        <f t="shared" si="50"/>
        <v>#N/A</v>
      </c>
      <c r="CQ106" t="e">
        <f t="shared" si="50"/>
        <v>#N/A</v>
      </c>
      <c r="CR106" t="e">
        <f t="shared" si="50"/>
        <v>#N/A</v>
      </c>
      <c r="CS106" t="e">
        <f t="shared" si="50"/>
        <v>#N/A</v>
      </c>
    </row>
    <row r="107" spans="3:97" x14ac:dyDescent="0.25">
      <c r="C107" s="1"/>
      <c r="BK107" s="110">
        <f t="shared" ref="BK107:BR116" si="51">IFERROR(INDEX($AQ$22:$AX$61,$B121,BK$11),0)</f>
        <v>0</v>
      </c>
      <c r="BL107" s="110">
        <f t="shared" si="51"/>
        <v>0</v>
      </c>
      <c r="BM107" s="110">
        <f t="shared" si="51"/>
        <v>0</v>
      </c>
      <c r="BN107" s="110">
        <f t="shared" si="51"/>
        <v>0</v>
      </c>
      <c r="BO107" s="110">
        <f t="shared" si="51"/>
        <v>0</v>
      </c>
      <c r="BP107" s="110">
        <f t="shared" si="51"/>
        <v>0</v>
      </c>
      <c r="BQ107" s="110">
        <f t="shared" si="51"/>
        <v>0</v>
      </c>
      <c r="BR107" s="110">
        <f t="shared" si="51"/>
        <v>0</v>
      </c>
      <c r="BS107" s="110"/>
      <c r="BT107" s="110">
        <f t="shared" si="40"/>
        <v>0</v>
      </c>
      <c r="BU107" s="80" t="str">
        <f>IFERROR(BT107-(SUMPRODUCT(BZ$13:INDEX($BZ$13:$CH$13,1,$U$4+1),BK107:INDEX($BK$12:$BR$142,B121,$U$4+1))),".")</f>
        <v>.</v>
      </c>
      <c r="BV107" s="80" t="str">
        <f t="shared" si="42"/>
        <v>.</v>
      </c>
      <c r="BW107" s="171" t="str">
        <f t="shared" si="43"/>
        <v>.</v>
      </c>
      <c r="BX107" s="171"/>
      <c r="BY107" t="e">
        <f t="shared" si="49"/>
        <v>#N/A</v>
      </c>
      <c r="BZ107" t="e">
        <f t="shared" si="49"/>
        <v>#N/A</v>
      </c>
      <c r="CA107" t="e">
        <f t="shared" si="49"/>
        <v>#N/A</v>
      </c>
      <c r="CB107" t="e">
        <f t="shared" si="49"/>
        <v>#N/A</v>
      </c>
      <c r="CC107" t="e">
        <f t="shared" si="49"/>
        <v>#N/A</v>
      </c>
      <c r="CD107" t="e">
        <f t="shared" si="49"/>
        <v>#N/A</v>
      </c>
      <c r="CE107" t="e">
        <f t="shared" si="49"/>
        <v>#N/A</v>
      </c>
      <c r="CF107" t="e">
        <f t="shared" si="49"/>
        <v>#N/A</v>
      </c>
      <c r="CG107" t="e">
        <f t="shared" si="49"/>
        <v>#N/A</v>
      </c>
      <c r="CH107" t="e">
        <f t="shared" si="49"/>
        <v>#N/A</v>
      </c>
      <c r="CI107" s="77" t="e">
        <f t="shared" si="50"/>
        <v>#N/A</v>
      </c>
      <c r="CJ107" t="e">
        <f t="shared" si="50"/>
        <v>#N/A</v>
      </c>
      <c r="CK107" t="e">
        <f t="shared" si="50"/>
        <v>#N/A</v>
      </c>
      <c r="CL107" t="e">
        <f t="shared" si="50"/>
        <v>#N/A</v>
      </c>
      <c r="CM107" t="e">
        <f t="shared" si="50"/>
        <v>#N/A</v>
      </c>
      <c r="CN107" t="e">
        <f t="shared" si="50"/>
        <v>#N/A</v>
      </c>
      <c r="CO107" t="e">
        <f t="shared" si="50"/>
        <v>#N/A</v>
      </c>
      <c r="CP107" t="e">
        <f t="shared" si="50"/>
        <v>#N/A</v>
      </c>
      <c r="CQ107" t="e">
        <f t="shared" si="50"/>
        <v>#N/A</v>
      </c>
      <c r="CR107" t="e">
        <f t="shared" si="50"/>
        <v>#N/A</v>
      </c>
      <c r="CS107" t="e">
        <f t="shared" si="50"/>
        <v>#N/A</v>
      </c>
    </row>
    <row r="108" spans="3:97" x14ac:dyDescent="0.25">
      <c r="C108" s="1"/>
      <c r="BK108" s="110">
        <f t="shared" si="51"/>
        <v>0</v>
      </c>
      <c r="BL108" s="110">
        <f t="shared" si="51"/>
        <v>0</v>
      </c>
      <c r="BM108" s="110">
        <f t="shared" si="51"/>
        <v>0</v>
      </c>
      <c r="BN108" s="110">
        <f t="shared" si="51"/>
        <v>0</v>
      </c>
      <c r="BO108" s="110">
        <f t="shared" si="51"/>
        <v>0</v>
      </c>
      <c r="BP108" s="110">
        <f t="shared" si="51"/>
        <v>0</v>
      </c>
      <c r="BQ108" s="110">
        <f t="shared" si="51"/>
        <v>0</v>
      </c>
      <c r="BR108" s="110">
        <f t="shared" si="51"/>
        <v>0</v>
      </c>
      <c r="BS108" s="110"/>
      <c r="BT108" s="110">
        <f t="shared" si="40"/>
        <v>0</v>
      </c>
      <c r="BU108" s="80" t="str">
        <f>IFERROR(BT108-(SUMPRODUCT(BZ$13:INDEX($BZ$13:$CH$13,1,$U$4+1),BK108:INDEX($BK$12:$BR$142,B122,$U$4+1))),".")</f>
        <v>.</v>
      </c>
      <c r="BV108" s="80" t="str">
        <f t="shared" si="42"/>
        <v>.</v>
      </c>
      <c r="BW108" s="171" t="str">
        <f t="shared" si="43"/>
        <v>.</v>
      </c>
      <c r="BX108" s="171"/>
      <c r="BY108" t="e">
        <f t="shared" si="49"/>
        <v>#N/A</v>
      </c>
      <c r="BZ108" t="e">
        <f t="shared" si="49"/>
        <v>#N/A</v>
      </c>
      <c r="CA108" t="e">
        <f t="shared" si="49"/>
        <v>#N/A</v>
      </c>
      <c r="CB108" t="e">
        <f t="shared" si="49"/>
        <v>#N/A</v>
      </c>
      <c r="CC108" t="e">
        <f t="shared" si="49"/>
        <v>#N/A</v>
      </c>
      <c r="CD108" t="e">
        <f t="shared" si="49"/>
        <v>#N/A</v>
      </c>
      <c r="CE108" t="e">
        <f t="shared" si="49"/>
        <v>#N/A</v>
      </c>
      <c r="CF108" t="e">
        <f t="shared" si="49"/>
        <v>#N/A</v>
      </c>
      <c r="CG108" t="e">
        <f t="shared" si="49"/>
        <v>#N/A</v>
      </c>
      <c r="CH108" t="e">
        <f t="shared" si="49"/>
        <v>#N/A</v>
      </c>
      <c r="CI108" s="77" t="e">
        <f t="shared" si="50"/>
        <v>#N/A</v>
      </c>
      <c r="CJ108" t="e">
        <f t="shared" si="50"/>
        <v>#N/A</v>
      </c>
      <c r="CK108" t="e">
        <f t="shared" si="50"/>
        <v>#N/A</v>
      </c>
      <c r="CL108" t="e">
        <f t="shared" si="50"/>
        <v>#N/A</v>
      </c>
      <c r="CM108" t="e">
        <f t="shared" si="50"/>
        <v>#N/A</v>
      </c>
      <c r="CN108" t="e">
        <f t="shared" si="50"/>
        <v>#N/A</v>
      </c>
      <c r="CO108" t="e">
        <f t="shared" si="50"/>
        <v>#N/A</v>
      </c>
      <c r="CP108" t="e">
        <f t="shared" si="50"/>
        <v>#N/A</v>
      </c>
      <c r="CQ108" t="e">
        <f t="shared" si="50"/>
        <v>#N/A</v>
      </c>
      <c r="CR108" t="e">
        <f t="shared" si="50"/>
        <v>#N/A</v>
      </c>
      <c r="CS108" t="e">
        <f t="shared" si="50"/>
        <v>#N/A</v>
      </c>
    </row>
    <row r="109" spans="3:97" x14ac:dyDescent="0.25">
      <c r="C109" s="1"/>
      <c r="BK109" s="110">
        <f t="shared" si="51"/>
        <v>0</v>
      </c>
      <c r="BL109" s="110">
        <f t="shared" si="51"/>
        <v>0</v>
      </c>
      <c r="BM109" s="110">
        <f t="shared" si="51"/>
        <v>0</v>
      </c>
      <c r="BN109" s="110">
        <f t="shared" si="51"/>
        <v>0</v>
      </c>
      <c r="BO109" s="110">
        <f t="shared" si="51"/>
        <v>0</v>
      </c>
      <c r="BP109" s="110">
        <f t="shared" si="51"/>
        <v>0</v>
      </c>
      <c r="BQ109" s="110">
        <f t="shared" si="51"/>
        <v>0</v>
      </c>
      <c r="BR109" s="110">
        <f t="shared" si="51"/>
        <v>0</v>
      </c>
      <c r="BS109" s="110"/>
      <c r="BT109" s="110">
        <f t="shared" si="40"/>
        <v>0</v>
      </c>
      <c r="BU109" s="80" t="str">
        <f>IFERROR(BT109-(SUMPRODUCT(BZ$13:INDEX($BZ$13:$CH$13,1,$U$4+1),BK109:INDEX($BK$12:$BR$142,B123,$U$4+1))),".")</f>
        <v>.</v>
      </c>
      <c r="BV109" s="80" t="str">
        <f t="shared" si="42"/>
        <v>.</v>
      </c>
      <c r="BW109" s="171" t="str">
        <f t="shared" si="43"/>
        <v>.</v>
      </c>
      <c r="BX109" s="171"/>
      <c r="BY109" t="e">
        <f t="shared" si="49"/>
        <v>#N/A</v>
      </c>
      <c r="BZ109" t="e">
        <f t="shared" si="49"/>
        <v>#N/A</v>
      </c>
      <c r="CA109" t="e">
        <f t="shared" si="49"/>
        <v>#N/A</v>
      </c>
      <c r="CB109" t="e">
        <f t="shared" si="49"/>
        <v>#N/A</v>
      </c>
      <c r="CC109" t="e">
        <f t="shared" si="49"/>
        <v>#N/A</v>
      </c>
      <c r="CD109" t="e">
        <f t="shared" si="49"/>
        <v>#N/A</v>
      </c>
      <c r="CE109" t="e">
        <f t="shared" si="49"/>
        <v>#N/A</v>
      </c>
      <c r="CF109" t="e">
        <f t="shared" si="49"/>
        <v>#N/A</v>
      </c>
      <c r="CG109" t="e">
        <f t="shared" si="49"/>
        <v>#N/A</v>
      </c>
      <c r="CH109" t="e">
        <f t="shared" si="49"/>
        <v>#N/A</v>
      </c>
      <c r="CI109" s="77" t="e">
        <f t="shared" si="50"/>
        <v>#N/A</v>
      </c>
      <c r="CJ109" t="e">
        <f t="shared" si="50"/>
        <v>#N/A</v>
      </c>
      <c r="CK109" t="e">
        <f t="shared" si="50"/>
        <v>#N/A</v>
      </c>
      <c r="CL109" t="e">
        <f t="shared" si="50"/>
        <v>#N/A</v>
      </c>
      <c r="CM109" t="e">
        <f t="shared" si="50"/>
        <v>#N/A</v>
      </c>
      <c r="CN109" t="e">
        <f t="shared" si="50"/>
        <v>#N/A</v>
      </c>
      <c r="CO109" t="e">
        <f t="shared" si="50"/>
        <v>#N/A</v>
      </c>
      <c r="CP109" t="e">
        <f t="shared" si="50"/>
        <v>#N/A</v>
      </c>
      <c r="CQ109" t="e">
        <f t="shared" si="50"/>
        <v>#N/A</v>
      </c>
      <c r="CR109" t="e">
        <f t="shared" si="50"/>
        <v>#N/A</v>
      </c>
      <c r="CS109" t="e">
        <f t="shared" si="50"/>
        <v>#N/A</v>
      </c>
    </row>
    <row r="110" spans="3:97" x14ac:dyDescent="0.25">
      <c r="C110" s="1"/>
      <c r="BK110" s="110">
        <f t="shared" si="51"/>
        <v>0</v>
      </c>
      <c r="BL110" s="110">
        <f t="shared" si="51"/>
        <v>0</v>
      </c>
      <c r="BM110" s="110">
        <f t="shared" si="51"/>
        <v>0</v>
      </c>
      <c r="BN110" s="110">
        <f t="shared" si="51"/>
        <v>0</v>
      </c>
      <c r="BO110" s="110">
        <f t="shared" si="51"/>
        <v>0</v>
      </c>
      <c r="BP110" s="110">
        <f t="shared" si="51"/>
        <v>0</v>
      </c>
      <c r="BQ110" s="110">
        <f t="shared" si="51"/>
        <v>0</v>
      </c>
      <c r="BR110" s="110">
        <f t="shared" si="51"/>
        <v>0</v>
      </c>
      <c r="BS110" s="110"/>
      <c r="BT110" s="110">
        <f t="shared" si="40"/>
        <v>0</v>
      </c>
      <c r="BU110" s="80" t="str">
        <f>IFERROR(BT110-(SUMPRODUCT(BZ$13:INDEX($BZ$13:$CH$13,1,$U$4+1),BK110:INDEX($BK$12:$BR$142,B124,$U$4+1))),".")</f>
        <v>.</v>
      </c>
      <c r="BV110" s="80" t="str">
        <f t="shared" si="42"/>
        <v>.</v>
      </c>
      <c r="BW110" s="171" t="str">
        <f t="shared" si="43"/>
        <v>.</v>
      </c>
      <c r="BX110" s="171"/>
      <c r="BY110" t="e">
        <f t="shared" si="49"/>
        <v>#N/A</v>
      </c>
      <c r="BZ110" t="e">
        <f t="shared" si="49"/>
        <v>#N/A</v>
      </c>
      <c r="CA110" t="e">
        <f t="shared" si="49"/>
        <v>#N/A</v>
      </c>
      <c r="CB110" t="e">
        <f t="shared" si="49"/>
        <v>#N/A</v>
      </c>
      <c r="CC110" t="e">
        <f t="shared" si="49"/>
        <v>#N/A</v>
      </c>
      <c r="CD110" t="e">
        <f t="shared" si="49"/>
        <v>#N/A</v>
      </c>
      <c r="CE110" t="e">
        <f t="shared" si="49"/>
        <v>#N/A</v>
      </c>
      <c r="CF110" t="e">
        <f t="shared" si="49"/>
        <v>#N/A</v>
      </c>
      <c r="CG110" t="e">
        <f t="shared" si="49"/>
        <v>#N/A</v>
      </c>
      <c r="CH110" t="e">
        <f t="shared" si="49"/>
        <v>#N/A</v>
      </c>
      <c r="CI110" s="77" t="e">
        <f t="shared" si="50"/>
        <v>#N/A</v>
      </c>
      <c r="CJ110" t="e">
        <f t="shared" si="50"/>
        <v>#N/A</v>
      </c>
      <c r="CK110" t="e">
        <f t="shared" si="50"/>
        <v>#N/A</v>
      </c>
      <c r="CL110" t="e">
        <f t="shared" si="50"/>
        <v>#N/A</v>
      </c>
      <c r="CM110" t="e">
        <f t="shared" si="50"/>
        <v>#N/A</v>
      </c>
      <c r="CN110" t="e">
        <f t="shared" si="50"/>
        <v>#N/A</v>
      </c>
      <c r="CO110" t="e">
        <f t="shared" si="50"/>
        <v>#N/A</v>
      </c>
      <c r="CP110" t="e">
        <f t="shared" si="50"/>
        <v>#N/A</v>
      </c>
      <c r="CQ110" t="e">
        <f t="shared" si="50"/>
        <v>#N/A</v>
      </c>
      <c r="CR110" t="e">
        <f t="shared" si="50"/>
        <v>#N/A</v>
      </c>
      <c r="CS110" t="e">
        <f t="shared" si="50"/>
        <v>#N/A</v>
      </c>
    </row>
    <row r="111" spans="3:97" x14ac:dyDescent="0.25">
      <c r="C111" s="1"/>
      <c r="BK111" s="110">
        <f t="shared" si="51"/>
        <v>0</v>
      </c>
      <c r="BL111" s="110">
        <f t="shared" si="51"/>
        <v>0</v>
      </c>
      <c r="BM111" s="110">
        <f t="shared" si="51"/>
        <v>0</v>
      </c>
      <c r="BN111" s="110">
        <f t="shared" si="51"/>
        <v>0</v>
      </c>
      <c r="BO111" s="110">
        <f t="shared" si="51"/>
        <v>0</v>
      </c>
      <c r="BP111" s="110">
        <f t="shared" si="51"/>
        <v>0</v>
      </c>
      <c r="BQ111" s="110">
        <f t="shared" si="51"/>
        <v>0</v>
      </c>
      <c r="BR111" s="110">
        <f t="shared" si="51"/>
        <v>0</v>
      </c>
      <c r="BS111" s="110"/>
      <c r="BT111" s="110">
        <f t="shared" si="40"/>
        <v>0</v>
      </c>
      <c r="BU111" s="80" t="str">
        <f>IFERROR(BT111-(SUMPRODUCT(BZ$13:INDEX($BZ$13:$CH$13,1,$U$4+1),BK111:INDEX($BK$12:$BR$142,B125,$U$4+1))),".")</f>
        <v>.</v>
      </c>
      <c r="BV111" s="80" t="str">
        <f t="shared" si="42"/>
        <v>.</v>
      </c>
      <c r="BW111" s="171" t="str">
        <f t="shared" si="43"/>
        <v>.</v>
      </c>
      <c r="BX111" s="171"/>
      <c r="BY111" t="e">
        <f t="shared" si="49"/>
        <v>#N/A</v>
      </c>
      <c r="BZ111" t="e">
        <f t="shared" si="49"/>
        <v>#N/A</v>
      </c>
      <c r="CA111" t="e">
        <f t="shared" si="49"/>
        <v>#N/A</v>
      </c>
      <c r="CB111" t="e">
        <f t="shared" si="49"/>
        <v>#N/A</v>
      </c>
      <c r="CC111" t="e">
        <f t="shared" si="49"/>
        <v>#N/A</v>
      </c>
      <c r="CD111" t="e">
        <f t="shared" si="49"/>
        <v>#N/A</v>
      </c>
      <c r="CE111" t="e">
        <f t="shared" si="49"/>
        <v>#N/A</v>
      </c>
      <c r="CF111" t="e">
        <f t="shared" si="49"/>
        <v>#N/A</v>
      </c>
      <c r="CG111" t="e">
        <f t="shared" si="49"/>
        <v>#N/A</v>
      </c>
      <c r="CH111" t="e">
        <f t="shared" si="49"/>
        <v>#N/A</v>
      </c>
      <c r="CI111" s="77" t="e">
        <f t="shared" si="50"/>
        <v>#N/A</v>
      </c>
      <c r="CJ111" t="e">
        <f t="shared" si="50"/>
        <v>#N/A</v>
      </c>
      <c r="CK111" t="e">
        <f t="shared" si="50"/>
        <v>#N/A</v>
      </c>
      <c r="CL111" t="e">
        <f t="shared" si="50"/>
        <v>#N/A</v>
      </c>
      <c r="CM111" t="e">
        <f t="shared" si="50"/>
        <v>#N/A</v>
      </c>
      <c r="CN111" t="e">
        <f t="shared" si="50"/>
        <v>#N/A</v>
      </c>
      <c r="CO111" t="e">
        <f t="shared" si="50"/>
        <v>#N/A</v>
      </c>
      <c r="CP111" t="e">
        <f t="shared" si="50"/>
        <v>#N/A</v>
      </c>
      <c r="CQ111" t="e">
        <f t="shared" si="50"/>
        <v>#N/A</v>
      </c>
      <c r="CR111" t="e">
        <f t="shared" si="50"/>
        <v>#N/A</v>
      </c>
      <c r="CS111" t="e">
        <f t="shared" si="50"/>
        <v>#N/A</v>
      </c>
    </row>
    <row r="112" spans="3:97" x14ac:dyDescent="0.25">
      <c r="C112" s="1"/>
      <c r="BK112" s="110">
        <f t="shared" si="51"/>
        <v>0</v>
      </c>
      <c r="BL112" s="110">
        <f t="shared" si="51"/>
        <v>0</v>
      </c>
      <c r="BM112" s="110">
        <f t="shared" si="51"/>
        <v>0</v>
      </c>
      <c r="BN112" s="110">
        <f t="shared" si="51"/>
        <v>0</v>
      </c>
      <c r="BO112" s="110">
        <f t="shared" si="51"/>
        <v>0</v>
      </c>
      <c r="BP112" s="110">
        <f t="shared" si="51"/>
        <v>0</v>
      </c>
      <c r="BQ112" s="110">
        <f t="shared" si="51"/>
        <v>0</v>
      </c>
      <c r="BR112" s="110">
        <f t="shared" si="51"/>
        <v>0</v>
      </c>
      <c r="BS112" s="110"/>
      <c r="BT112" s="110">
        <f t="shared" si="40"/>
        <v>0</v>
      </c>
      <c r="BU112" s="80" t="str">
        <f>IFERROR(BT112-(SUMPRODUCT(BZ$13:INDEX($BZ$13:$CH$13,1,$U$4+1),BK112:INDEX($BK$12:$BR$142,B126,$U$4+1))),".")</f>
        <v>.</v>
      </c>
      <c r="BV112" s="80" t="str">
        <f t="shared" si="42"/>
        <v>.</v>
      </c>
      <c r="BW112" s="171" t="str">
        <f t="shared" si="43"/>
        <v>.</v>
      </c>
      <c r="BX112" s="171"/>
      <c r="BY112" t="e">
        <f t="shared" ref="BY112:CH121" si="52">$C112*$CH$13+$CG$13*BY$91+$CE$13*BY$91*$C112+$C112^2*$CB$13+$CA$13*BY$91^2</f>
        <v>#N/A</v>
      </c>
      <c r="BZ112" t="e">
        <f t="shared" si="52"/>
        <v>#N/A</v>
      </c>
      <c r="CA112" t="e">
        <f t="shared" si="52"/>
        <v>#N/A</v>
      </c>
      <c r="CB112" t="e">
        <f t="shared" si="52"/>
        <v>#N/A</v>
      </c>
      <c r="CC112" t="e">
        <f t="shared" si="52"/>
        <v>#N/A</v>
      </c>
      <c r="CD112" t="e">
        <f t="shared" si="52"/>
        <v>#N/A</v>
      </c>
      <c r="CE112" t="e">
        <f t="shared" si="52"/>
        <v>#N/A</v>
      </c>
      <c r="CF112" t="e">
        <f t="shared" si="52"/>
        <v>#N/A</v>
      </c>
      <c r="CG112" t="e">
        <f t="shared" si="52"/>
        <v>#N/A</v>
      </c>
      <c r="CH112" t="e">
        <f t="shared" si="52"/>
        <v>#N/A</v>
      </c>
      <c r="CI112" s="77" t="e">
        <f t="shared" ref="CI112:CS121" si="53">$C112*$CH$13+$CG$13*CI$91+$CE$13*CI$91*$C112+$C112^2*$CB$13+$CA$13*CI$91^2</f>
        <v>#N/A</v>
      </c>
      <c r="CJ112" t="e">
        <f t="shared" si="53"/>
        <v>#N/A</v>
      </c>
      <c r="CK112" t="e">
        <f t="shared" si="53"/>
        <v>#N/A</v>
      </c>
      <c r="CL112" t="e">
        <f t="shared" si="53"/>
        <v>#N/A</v>
      </c>
      <c r="CM112" t="e">
        <f t="shared" si="53"/>
        <v>#N/A</v>
      </c>
      <c r="CN112" t="e">
        <f t="shared" si="53"/>
        <v>#N/A</v>
      </c>
      <c r="CO112" t="e">
        <f t="shared" si="53"/>
        <v>#N/A</v>
      </c>
      <c r="CP112" t="e">
        <f t="shared" si="53"/>
        <v>#N/A</v>
      </c>
      <c r="CQ112" t="e">
        <f t="shared" si="53"/>
        <v>#N/A</v>
      </c>
      <c r="CR112" t="e">
        <f t="shared" si="53"/>
        <v>#N/A</v>
      </c>
      <c r="CS112" t="e">
        <f t="shared" si="53"/>
        <v>#N/A</v>
      </c>
    </row>
    <row r="113" spans="3:97" x14ac:dyDescent="0.25">
      <c r="C113" s="1"/>
      <c r="BK113" s="110">
        <f t="shared" si="51"/>
        <v>0</v>
      </c>
      <c r="BL113" s="110">
        <f t="shared" si="51"/>
        <v>0</v>
      </c>
      <c r="BM113" s="110">
        <f t="shared" si="51"/>
        <v>0</v>
      </c>
      <c r="BN113" s="110">
        <f t="shared" si="51"/>
        <v>0</v>
      </c>
      <c r="BO113" s="110">
        <f t="shared" si="51"/>
        <v>0</v>
      </c>
      <c r="BP113" s="110">
        <f t="shared" si="51"/>
        <v>0</v>
      </c>
      <c r="BQ113" s="110">
        <f t="shared" si="51"/>
        <v>0</v>
      </c>
      <c r="BR113" s="110">
        <f t="shared" si="51"/>
        <v>0</v>
      </c>
      <c r="BS113" s="110"/>
      <c r="BT113" s="110">
        <f t="shared" si="40"/>
        <v>0</v>
      </c>
      <c r="BU113" s="80" t="str">
        <f>IFERROR(BT113-(SUMPRODUCT(BZ$13:INDEX($BZ$13:$CH$13,1,$U$4+1),BK113:INDEX($BK$12:$BR$142,B127,$U$4+1))),".")</f>
        <v>.</v>
      </c>
      <c r="BV113" s="80" t="str">
        <f t="shared" si="42"/>
        <v>.</v>
      </c>
      <c r="BW113" s="171" t="str">
        <f t="shared" si="43"/>
        <v>.</v>
      </c>
      <c r="BX113" s="171"/>
      <c r="BY113" t="e">
        <f t="shared" si="52"/>
        <v>#N/A</v>
      </c>
      <c r="BZ113" t="e">
        <f t="shared" si="52"/>
        <v>#N/A</v>
      </c>
      <c r="CA113" t="e">
        <f t="shared" si="52"/>
        <v>#N/A</v>
      </c>
      <c r="CB113" t="e">
        <f t="shared" si="52"/>
        <v>#N/A</v>
      </c>
      <c r="CC113" t="e">
        <f t="shared" si="52"/>
        <v>#N/A</v>
      </c>
      <c r="CD113" t="e">
        <f t="shared" si="52"/>
        <v>#N/A</v>
      </c>
      <c r="CE113" t="e">
        <f t="shared" si="52"/>
        <v>#N/A</v>
      </c>
      <c r="CF113" t="e">
        <f t="shared" si="52"/>
        <v>#N/A</v>
      </c>
      <c r="CG113" t="e">
        <f t="shared" si="52"/>
        <v>#N/A</v>
      </c>
      <c r="CH113" t="e">
        <f t="shared" si="52"/>
        <v>#N/A</v>
      </c>
      <c r="CI113" s="77" t="e">
        <f t="shared" si="53"/>
        <v>#N/A</v>
      </c>
      <c r="CJ113" t="e">
        <f t="shared" si="53"/>
        <v>#N/A</v>
      </c>
      <c r="CK113" t="e">
        <f t="shared" si="53"/>
        <v>#N/A</v>
      </c>
      <c r="CL113" t="e">
        <f t="shared" si="53"/>
        <v>#N/A</v>
      </c>
      <c r="CM113" t="e">
        <f t="shared" si="53"/>
        <v>#N/A</v>
      </c>
      <c r="CN113" t="e">
        <f t="shared" si="53"/>
        <v>#N/A</v>
      </c>
      <c r="CO113" t="e">
        <f t="shared" si="53"/>
        <v>#N/A</v>
      </c>
      <c r="CP113" t="e">
        <f t="shared" si="53"/>
        <v>#N/A</v>
      </c>
      <c r="CQ113" t="e">
        <f t="shared" si="53"/>
        <v>#N/A</v>
      </c>
      <c r="CR113" t="e">
        <f t="shared" si="53"/>
        <v>#N/A</v>
      </c>
      <c r="CS113" t="e">
        <f t="shared" si="53"/>
        <v>#N/A</v>
      </c>
    </row>
    <row r="114" spans="3:97" x14ac:dyDescent="0.25">
      <c r="C114" s="1"/>
      <c r="BK114" s="110">
        <f t="shared" si="51"/>
        <v>0</v>
      </c>
      <c r="BL114" s="110">
        <f t="shared" si="51"/>
        <v>0</v>
      </c>
      <c r="BM114" s="110">
        <f t="shared" si="51"/>
        <v>0</v>
      </c>
      <c r="BN114" s="110">
        <f t="shared" si="51"/>
        <v>0</v>
      </c>
      <c r="BO114" s="110">
        <f t="shared" si="51"/>
        <v>0</v>
      </c>
      <c r="BP114" s="110">
        <f t="shared" si="51"/>
        <v>0</v>
      </c>
      <c r="BQ114" s="110">
        <f t="shared" si="51"/>
        <v>0</v>
      </c>
      <c r="BR114" s="110">
        <f t="shared" si="51"/>
        <v>0</v>
      </c>
      <c r="BS114" s="110"/>
      <c r="BT114" s="110">
        <f t="shared" si="40"/>
        <v>0</v>
      </c>
      <c r="BU114" s="80" t="str">
        <f>IFERROR(BT114-(SUMPRODUCT(BZ$13:INDEX($BZ$13:$CH$13,1,$U$4+1),BK114:INDEX($BK$12:$BR$142,B128,$U$4+1))),".")</f>
        <v>.</v>
      </c>
      <c r="BV114" s="80" t="str">
        <f t="shared" si="42"/>
        <v>.</v>
      </c>
      <c r="BW114" s="171" t="str">
        <f t="shared" si="43"/>
        <v>.</v>
      </c>
      <c r="BX114" s="171"/>
      <c r="BY114" t="e">
        <f t="shared" si="52"/>
        <v>#N/A</v>
      </c>
      <c r="BZ114" t="e">
        <f t="shared" si="52"/>
        <v>#N/A</v>
      </c>
      <c r="CA114" t="e">
        <f t="shared" si="52"/>
        <v>#N/A</v>
      </c>
      <c r="CB114" t="e">
        <f t="shared" si="52"/>
        <v>#N/A</v>
      </c>
      <c r="CC114" t="e">
        <f t="shared" si="52"/>
        <v>#N/A</v>
      </c>
      <c r="CD114" t="e">
        <f t="shared" si="52"/>
        <v>#N/A</v>
      </c>
      <c r="CE114" t="e">
        <f t="shared" si="52"/>
        <v>#N/A</v>
      </c>
      <c r="CF114" t="e">
        <f t="shared" si="52"/>
        <v>#N/A</v>
      </c>
      <c r="CG114" t="e">
        <f t="shared" si="52"/>
        <v>#N/A</v>
      </c>
      <c r="CH114" t="e">
        <f t="shared" si="52"/>
        <v>#N/A</v>
      </c>
      <c r="CI114" s="77" t="e">
        <f t="shared" si="53"/>
        <v>#N/A</v>
      </c>
      <c r="CJ114" t="e">
        <f t="shared" si="53"/>
        <v>#N/A</v>
      </c>
      <c r="CK114" t="e">
        <f t="shared" si="53"/>
        <v>#N/A</v>
      </c>
      <c r="CL114" t="e">
        <f t="shared" si="53"/>
        <v>#N/A</v>
      </c>
      <c r="CM114" t="e">
        <f t="shared" si="53"/>
        <v>#N/A</v>
      </c>
      <c r="CN114" t="e">
        <f t="shared" si="53"/>
        <v>#N/A</v>
      </c>
      <c r="CO114" t="e">
        <f t="shared" si="53"/>
        <v>#N/A</v>
      </c>
      <c r="CP114" t="e">
        <f t="shared" si="53"/>
        <v>#N/A</v>
      </c>
      <c r="CQ114" t="e">
        <f t="shared" si="53"/>
        <v>#N/A</v>
      </c>
      <c r="CR114" t="e">
        <f t="shared" si="53"/>
        <v>#N/A</v>
      </c>
      <c r="CS114" t="e">
        <f t="shared" si="53"/>
        <v>#N/A</v>
      </c>
    </row>
    <row r="115" spans="3:97" x14ac:dyDescent="0.25">
      <c r="C115" s="1"/>
      <c r="BK115" s="110">
        <f t="shared" si="51"/>
        <v>0</v>
      </c>
      <c r="BL115" s="110">
        <f t="shared" si="51"/>
        <v>0</v>
      </c>
      <c r="BM115" s="110">
        <f t="shared" si="51"/>
        <v>0</v>
      </c>
      <c r="BN115" s="110">
        <f t="shared" si="51"/>
        <v>0</v>
      </c>
      <c r="BO115" s="110">
        <f t="shared" si="51"/>
        <v>0</v>
      </c>
      <c r="BP115" s="110">
        <f t="shared" si="51"/>
        <v>0</v>
      </c>
      <c r="BQ115" s="110">
        <f t="shared" si="51"/>
        <v>0</v>
      </c>
      <c r="BR115" s="110">
        <f t="shared" si="51"/>
        <v>0</v>
      </c>
      <c r="BS115" s="110"/>
      <c r="BT115" s="110">
        <f t="shared" si="40"/>
        <v>0</v>
      </c>
      <c r="BU115" s="80" t="str">
        <f>IFERROR(BT115-(SUMPRODUCT(BZ$13:INDEX($BZ$13:$CH$13,1,$U$4+1),BK115:INDEX($BK$12:$BR$142,B129,$U$4+1))),".")</f>
        <v>.</v>
      </c>
      <c r="BV115" s="80" t="str">
        <f t="shared" si="42"/>
        <v>.</v>
      </c>
      <c r="BW115" s="171" t="str">
        <f t="shared" si="43"/>
        <v>.</v>
      </c>
      <c r="BX115" s="171"/>
      <c r="BY115" t="e">
        <f t="shared" si="52"/>
        <v>#N/A</v>
      </c>
      <c r="BZ115" t="e">
        <f t="shared" si="52"/>
        <v>#N/A</v>
      </c>
      <c r="CA115" t="e">
        <f t="shared" si="52"/>
        <v>#N/A</v>
      </c>
      <c r="CB115" t="e">
        <f t="shared" si="52"/>
        <v>#N/A</v>
      </c>
      <c r="CC115" t="e">
        <f t="shared" si="52"/>
        <v>#N/A</v>
      </c>
      <c r="CD115" t="e">
        <f t="shared" si="52"/>
        <v>#N/A</v>
      </c>
      <c r="CE115" t="e">
        <f t="shared" si="52"/>
        <v>#N/A</v>
      </c>
      <c r="CF115" t="e">
        <f t="shared" si="52"/>
        <v>#N/A</v>
      </c>
      <c r="CG115" t="e">
        <f t="shared" si="52"/>
        <v>#N/A</v>
      </c>
      <c r="CH115" t="e">
        <f t="shared" si="52"/>
        <v>#N/A</v>
      </c>
      <c r="CI115" s="77" t="e">
        <f t="shared" si="53"/>
        <v>#N/A</v>
      </c>
      <c r="CJ115" t="e">
        <f t="shared" si="53"/>
        <v>#N/A</v>
      </c>
      <c r="CK115" t="e">
        <f t="shared" si="53"/>
        <v>#N/A</v>
      </c>
      <c r="CL115" t="e">
        <f t="shared" si="53"/>
        <v>#N/A</v>
      </c>
      <c r="CM115" t="e">
        <f t="shared" si="53"/>
        <v>#N/A</v>
      </c>
      <c r="CN115" t="e">
        <f t="shared" si="53"/>
        <v>#N/A</v>
      </c>
      <c r="CO115" t="e">
        <f t="shared" si="53"/>
        <v>#N/A</v>
      </c>
      <c r="CP115" t="e">
        <f t="shared" si="53"/>
        <v>#N/A</v>
      </c>
      <c r="CQ115" t="e">
        <f t="shared" si="53"/>
        <v>#N/A</v>
      </c>
      <c r="CR115" t="e">
        <f t="shared" si="53"/>
        <v>#N/A</v>
      </c>
      <c r="CS115" t="e">
        <f t="shared" si="53"/>
        <v>#N/A</v>
      </c>
    </row>
    <row r="116" spans="3:97" x14ac:dyDescent="0.25">
      <c r="C116" s="1"/>
      <c r="BK116" s="110">
        <f t="shared" si="51"/>
        <v>0</v>
      </c>
      <c r="BL116" s="110">
        <f t="shared" si="51"/>
        <v>0</v>
      </c>
      <c r="BM116" s="110">
        <f t="shared" si="51"/>
        <v>0</v>
      </c>
      <c r="BN116" s="110">
        <f t="shared" si="51"/>
        <v>0</v>
      </c>
      <c r="BO116" s="110">
        <f t="shared" si="51"/>
        <v>0</v>
      </c>
      <c r="BP116" s="110">
        <f t="shared" si="51"/>
        <v>0</v>
      </c>
      <c r="BQ116" s="110">
        <f t="shared" si="51"/>
        <v>0</v>
      </c>
      <c r="BR116" s="110">
        <f t="shared" si="51"/>
        <v>0</v>
      </c>
      <c r="BS116" s="110"/>
      <c r="BT116" s="110">
        <f t="shared" si="40"/>
        <v>0</v>
      </c>
      <c r="BU116" s="80" t="str">
        <f>IFERROR(BT116-(SUMPRODUCT(BZ$13:INDEX($BZ$13:$CH$13,1,$U$4+1),BK116:INDEX($BK$12:$BR$142,B130,$U$4+1))),".")</f>
        <v>.</v>
      </c>
      <c r="BV116" s="80" t="str">
        <f t="shared" si="42"/>
        <v>.</v>
      </c>
      <c r="BW116" s="171" t="str">
        <f t="shared" si="43"/>
        <v>.</v>
      </c>
      <c r="BX116" s="171"/>
      <c r="BY116" t="e">
        <f t="shared" si="52"/>
        <v>#N/A</v>
      </c>
      <c r="BZ116" t="e">
        <f t="shared" si="52"/>
        <v>#N/A</v>
      </c>
      <c r="CA116" t="e">
        <f t="shared" si="52"/>
        <v>#N/A</v>
      </c>
      <c r="CB116" t="e">
        <f t="shared" si="52"/>
        <v>#N/A</v>
      </c>
      <c r="CC116" t="e">
        <f t="shared" si="52"/>
        <v>#N/A</v>
      </c>
      <c r="CD116" t="e">
        <f t="shared" si="52"/>
        <v>#N/A</v>
      </c>
      <c r="CE116" t="e">
        <f t="shared" si="52"/>
        <v>#N/A</v>
      </c>
      <c r="CF116" t="e">
        <f t="shared" si="52"/>
        <v>#N/A</v>
      </c>
      <c r="CG116" t="e">
        <f t="shared" si="52"/>
        <v>#N/A</v>
      </c>
      <c r="CH116" t="e">
        <f t="shared" si="52"/>
        <v>#N/A</v>
      </c>
      <c r="CI116" s="77" t="e">
        <f t="shared" si="53"/>
        <v>#N/A</v>
      </c>
      <c r="CJ116" t="e">
        <f t="shared" si="53"/>
        <v>#N/A</v>
      </c>
      <c r="CK116" t="e">
        <f t="shared" si="53"/>
        <v>#N/A</v>
      </c>
      <c r="CL116" t="e">
        <f t="shared" si="53"/>
        <v>#N/A</v>
      </c>
      <c r="CM116" t="e">
        <f t="shared" si="53"/>
        <v>#N/A</v>
      </c>
      <c r="CN116" t="e">
        <f t="shared" si="53"/>
        <v>#N/A</v>
      </c>
      <c r="CO116" t="e">
        <f t="shared" si="53"/>
        <v>#N/A</v>
      </c>
      <c r="CP116" t="e">
        <f t="shared" si="53"/>
        <v>#N/A</v>
      </c>
      <c r="CQ116" t="e">
        <f t="shared" si="53"/>
        <v>#N/A</v>
      </c>
      <c r="CR116" t="e">
        <f t="shared" si="53"/>
        <v>#N/A</v>
      </c>
      <c r="CS116" t="e">
        <f t="shared" si="53"/>
        <v>#N/A</v>
      </c>
    </row>
    <row r="117" spans="3:97" x14ac:dyDescent="0.25">
      <c r="C117" s="1"/>
      <c r="BK117" s="110">
        <f t="shared" ref="BK117:BR126" si="54">IFERROR(INDEX($AQ$22:$AX$61,$B131,BK$11),0)</f>
        <v>0</v>
      </c>
      <c r="BL117" s="110">
        <f t="shared" si="54"/>
        <v>0</v>
      </c>
      <c r="BM117" s="110">
        <f t="shared" si="54"/>
        <v>0</v>
      </c>
      <c r="BN117" s="110">
        <f t="shared" si="54"/>
        <v>0</v>
      </c>
      <c r="BO117" s="110">
        <f t="shared" si="54"/>
        <v>0</v>
      </c>
      <c r="BP117" s="110">
        <f t="shared" si="54"/>
        <v>0</v>
      </c>
      <c r="BQ117" s="110">
        <f t="shared" si="54"/>
        <v>0</v>
      </c>
      <c r="BR117" s="110">
        <f t="shared" si="54"/>
        <v>0</v>
      </c>
      <c r="BS117" s="110"/>
      <c r="BT117" s="110">
        <f t="shared" si="40"/>
        <v>0</v>
      </c>
      <c r="BU117" s="80" t="str">
        <f>IFERROR(BT117-(SUMPRODUCT(BZ$13:INDEX($BZ$13:$CH$13,1,$U$4+1),BK117:INDEX($BK$12:$BR$142,B131,$U$4+1))),".")</f>
        <v>.</v>
      </c>
      <c r="BV117" s="80" t="str">
        <f t="shared" si="42"/>
        <v>.</v>
      </c>
      <c r="BW117" s="171" t="str">
        <f t="shared" si="43"/>
        <v>.</v>
      </c>
      <c r="BX117" s="171"/>
      <c r="BY117" t="e">
        <f t="shared" si="52"/>
        <v>#N/A</v>
      </c>
      <c r="BZ117" t="e">
        <f t="shared" si="52"/>
        <v>#N/A</v>
      </c>
      <c r="CA117" t="e">
        <f t="shared" si="52"/>
        <v>#N/A</v>
      </c>
      <c r="CB117" t="e">
        <f t="shared" si="52"/>
        <v>#N/A</v>
      </c>
      <c r="CC117" t="e">
        <f t="shared" si="52"/>
        <v>#N/A</v>
      </c>
      <c r="CD117" t="e">
        <f t="shared" si="52"/>
        <v>#N/A</v>
      </c>
      <c r="CE117" t="e">
        <f t="shared" si="52"/>
        <v>#N/A</v>
      </c>
      <c r="CF117" t="e">
        <f t="shared" si="52"/>
        <v>#N/A</v>
      </c>
      <c r="CG117" t="e">
        <f t="shared" si="52"/>
        <v>#N/A</v>
      </c>
      <c r="CH117" t="e">
        <f t="shared" si="52"/>
        <v>#N/A</v>
      </c>
      <c r="CI117" s="77" t="e">
        <f t="shared" si="53"/>
        <v>#N/A</v>
      </c>
      <c r="CJ117" t="e">
        <f t="shared" si="53"/>
        <v>#N/A</v>
      </c>
      <c r="CK117" t="e">
        <f t="shared" si="53"/>
        <v>#N/A</v>
      </c>
      <c r="CL117" t="e">
        <f t="shared" si="53"/>
        <v>#N/A</v>
      </c>
      <c r="CM117" t="e">
        <f t="shared" si="53"/>
        <v>#N/A</v>
      </c>
      <c r="CN117" t="e">
        <f t="shared" si="53"/>
        <v>#N/A</v>
      </c>
      <c r="CO117" t="e">
        <f t="shared" si="53"/>
        <v>#N/A</v>
      </c>
      <c r="CP117" t="e">
        <f t="shared" si="53"/>
        <v>#N/A</v>
      </c>
      <c r="CQ117" t="e">
        <f t="shared" si="53"/>
        <v>#N/A</v>
      </c>
      <c r="CR117" t="e">
        <f t="shared" si="53"/>
        <v>#N/A</v>
      </c>
      <c r="CS117" t="e">
        <f t="shared" si="53"/>
        <v>#N/A</v>
      </c>
    </row>
    <row r="118" spans="3:97" x14ac:dyDescent="0.25">
      <c r="C118" s="1"/>
      <c r="BK118" s="110">
        <f t="shared" si="54"/>
        <v>0</v>
      </c>
      <c r="BL118" s="110">
        <f t="shared" si="54"/>
        <v>0</v>
      </c>
      <c r="BM118" s="110">
        <f t="shared" si="54"/>
        <v>0</v>
      </c>
      <c r="BN118" s="110">
        <f t="shared" si="54"/>
        <v>0</v>
      </c>
      <c r="BO118" s="110">
        <f t="shared" si="54"/>
        <v>0</v>
      </c>
      <c r="BP118" s="110">
        <f t="shared" si="54"/>
        <v>0</v>
      </c>
      <c r="BQ118" s="110">
        <f t="shared" si="54"/>
        <v>0</v>
      </c>
      <c r="BR118" s="110">
        <f t="shared" si="54"/>
        <v>0</v>
      </c>
      <c r="BS118" s="110"/>
      <c r="BT118" s="110">
        <f t="shared" si="40"/>
        <v>0</v>
      </c>
      <c r="BU118" s="80" t="str">
        <f>IFERROR(BT118-(SUMPRODUCT(BZ$13:INDEX($BZ$13:$CH$13,1,$U$4+1),BK118:INDEX($BK$12:$BR$142,B132,$U$4+1))),".")</f>
        <v>.</v>
      </c>
      <c r="BV118" s="80" t="str">
        <f t="shared" si="42"/>
        <v>.</v>
      </c>
      <c r="BW118" s="171" t="str">
        <f t="shared" si="43"/>
        <v>.</v>
      </c>
      <c r="BX118" s="171"/>
      <c r="BY118" t="e">
        <f t="shared" si="52"/>
        <v>#N/A</v>
      </c>
      <c r="BZ118" t="e">
        <f t="shared" si="52"/>
        <v>#N/A</v>
      </c>
      <c r="CA118" t="e">
        <f t="shared" si="52"/>
        <v>#N/A</v>
      </c>
      <c r="CB118" t="e">
        <f t="shared" si="52"/>
        <v>#N/A</v>
      </c>
      <c r="CC118" t="e">
        <f t="shared" si="52"/>
        <v>#N/A</v>
      </c>
      <c r="CD118" t="e">
        <f t="shared" si="52"/>
        <v>#N/A</v>
      </c>
      <c r="CE118" t="e">
        <f t="shared" si="52"/>
        <v>#N/A</v>
      </c>
      <c r="CF118" t="e">
        <f t="shared" si="52"/>
        <v>#N/A</v>
      </c>
      <c r="CG118" t="e">
        <f t="shared" si="52"/>
        <v>#N/A</v>
      </c>
      <c r="CH118" t="e">
        <f t="shared" si="52"/>
        <v>#N/A</v>
      </c>
      <c r="CI118" s="77" t="e">
        <f t="shared" si="53"/>
        <v>#N/A</v>
      </c>
      <c r="CJ118" t="e">
        <f t="shared" si="53"/>
        <v>#N/A</v>
      </c>
      <c r="CK118" t="e">
        <f t="shared" si="53"/>
        <v>#N/A</v>
      </c>
      <c r="CL118" t="e">
        <f t="shared" si="53"/>
        <v>#N/A</v>
      </c>
      <c r="CM118" t="e">
        <f t="shared" si="53"/>
        <v>#N/A</v>
      </c>
      <c r="CN118" t="e">
        <f t="shared" si="53"/>
        <v>#N/A</v>
      </c>
      <c r="CO118" t="e">
        <f t="shared" si="53"/>
        <v>#N/A</v>
      </c>
      <c r="CP118" t="e">
        <f t="shared" si="53"/>
        <v>#N/A</v>
      </c>
      <c r="CQ118" t="e">
        <f t="shared" si="53"/>
        <v>#N/A</v>
      </c>
      <c r="CR118" t="e">
        <f t="shared" si="53"/>
        <v>#N/A</v>
      </c>
      <c r="CS118" t="e">
        <f t="shared" si="53"/>
        <v>#N/A</v>
      </c>
    </row>
    <row r="119" spans="3:97" x14ac:dyDescent="0.25">
      <c r="C119" s="1"/>
      <c r="BK119" s="110">
        <f t="shared" si="54"/>
        <v>0</v>
      </c>
      <c r="BL119" s="110">
        <f t="shared" si="54"/>
        <v>0</v>
      </c>
      <c r="BM119" s="110">
        <f t="shared" si="54"/>
        <v>0</v>
      </c>
      <c r="BN119" s="110">
        <f t="shared" si="54"/>
        <v>0</v>
      </c>
      <c r="BO119" s="110">
        <f t="shared" si="54"/>
        <v>0</v>
      </c>
      <c r="BP119" s="110">
        <f t="shared" si="54"/>
        <v>0</v>
      </c>
      <c r="BQ119" s="110">
        <f t="shared" si="54"/>
        <v>0</v>
      </c>
      <c r="BR119" s="110">
        <f t="shared" si="54"/>
        <v>0</v>
      </c>
      <c r="BS119" s="110"/>
      <c r="BT119" s="110">
        <f t="shared" si="40"/>
        <v>0</v>
      </c>
      <c r="BU119" s="80" t="str">
        <f>IFERROR(BT119-(SUMPRODUCT(BZ$13:INDEX($BZ$13:$CH$13,1,$U$4+1),BK119:INDEX($BK$12:$BR$142,B133,$U$4+1))),".")</f>
        <v>.</v>
      </c>
      <c r="BV119" s="80" t="str">
        <f t="shared" si="42"/>
        <v>.</v>
      </c>
      <c r="BW119" s="171" t="str">
        <f t="shared" si="43"/>
        <v>.</v>
      </c>
      <c r="BX119" s="171"/>
      <c r="BY119" t="e">
        <f t="shared" si="52"/>
        <v>#N/A</v>
      </c>
      <c r="BZ119" t="e">
        <f t="shared" si="52"/>
        <v>#N/A</v>
      </c>
      <c r="CA119" t="e">
        <f t="shared" si="52"/>
        <v>#N/A</v>
      </c>
      <c r="CB119" t="e">
        <f t="shared" si="52"/>
        <v>#N/A</v>
      </c>
      <c r="CC119" t="e">
        <f t="shared" si="52"/>
        <v>#N/A</v>
      </c>
      <c r="CD119" t="e">
        <f t="shared" si="52"/>
        <v>#N/A</v>
      </c>
      <c r="CE119" t="e">
        <f t="shared" si="52"/>
        <v>#N/A</v>
      </c>
      <c r="CF119" t="e">
        <f t="shared" si="52"/>
        <v>#N/A</v>
      </c>
      <c r="CG119" t="e">
        <f t="shared" si="52"/>
        <v>#N/A</v>
      </c>
      <c r="CH119" t="e">
        <f t="shared" si="52"/>
        <v>#N/A</v>
      </c>
      <c r="CI119" s="77" t="e">
        <f t="shared" si="53"/>
        <v>#N/A</v>
      </c>
      <c r="CJ119" t="e">
        <f t="shared" si="53"/>
        <v>#N/A</v>
      </c>
      <c r="CK119" t="e">
        <f t="shared" si="53"/>
        <v>#N/A</v>
      </c>
      <c r="CL119" t="e">
        <f t="shared" si="53"/>
        <v>#N/A</v>
      </c>
      <c r="CM119" t="e">
        <f t="shared" si="53"/>
        <v>#N/A</v>
      </c>
      <c r="CN119" t="e">
        <f t="shared" si="53"/>
        <v>#N/A</v>
      </c>
      <c r="CO119" t="e">
        <f t="shared" si="53"/>
        <v>#N/A</v>
      </c>
      <c r="CP119" t="e">
        <f t="shared" si="53"/>
        <v>#N/A</v>
      </c>
      <c r="CQ119" t="e">
        <f t="shared" si="53"/>
        <v>#N/A</v>
      </c>
      <c r="CR119" t="e">
        <f t="shared" si="53"/>
        <v>#N/A</v>
      </c>
      <c r="CS119" t="e">
        <f t="shared" si="53"/>
        <v>#N/A</v>
      </c>
    </row>
    <row r="120" spans="3:97" x14ac:dyDescent="0.25">
      <c r="C120" s="1"/>
      <c r="BK120" s="110">
        <f t="shared" si="54"/>
        <v>0</v>
      </c>
      <c r="BL120" s="110">
        <f t="shared" si="54"/>
        <v>0</v>
      </c>
      <c r="BM120" s="110">
        <f t="shared" si="54"/>
        <v>0</v>
      </c>
      <c r="BN120" s="110">
        <f t="shared" si="54"/>
        <v>0</v>
      </c>
      <c r="BO120" s="110">
        <f t="shared" si="54"/>
        <v>0</v>
      </c>
      <c r="BP120" s="110">
        <f t="shared" si="54"/>
        <v>0</v>
      </c>
      <c r="BQ120" s="110">
        <f t="shared" si="54"/>
        <v>0</v>
      </c>
      <c r="BR120" s="110">
        <f t="shared" si="54"/>
        <v>0</v>
      </c>
      <c r="BS120" s="110"/>
      <c r="BT120" s="110">
        <f t="shared" si="40"/>
        <v>0</v>
      </c>
      <c r="BU120" s="80" t="str">
        <f>IFERROR(BT120-(SUMPRODUCT(BZ$13:INDEX($BZ$13:$CH$13,1,$U$4+1),BK120:INDEX($BK$12:$BR$142,B134,$U$4+1))),".")</f>
        <v>.</v>
      </c>
      <c r="BV120" s="80" t="str">
        <f t="shared" si="42"/>
        <v>.</v>
      </c>
      <c r="BW120" s="171" t="str">
        <f t="shared" si="43"/>
        <v>.</v>
      </c>
      <c r="BX120" s="171"/>
      <c r="BY120" t="e">
        <f t="shared" si="52"/>
        <v>#N/A</v>
      </c>
      <c r="BZ120" t="e">
        <f t="shared" si="52"/>
        <v>#N/A</v>
      </c>
      <c r="CA120" t="e">
        <f t="shared" si="52"/>
        <v>#N/A</v>
      </c>
      <c r="CB120" t="e">
        <f t="shared" si="52"/>
        <v>#N/A</v>
      </c>
      <c r="CC120" t="e">
        <f t="shared" si="52"/>
        <v>#N/A</v>
      </c>
      <c r="CD120" t="e">
        <f t="shared" si="52"/>
        <v>#N/A</v>
      </c>
      <c r="CE120" t="e">
        <f t="shared" si="52"/>
        <v>#N/A</v>
      </c>
      <c r="CF120" t="e">
        <f t="shared" si="52"/>
        <v>#N/A</v>
      </c>
      <c r="CG120" t="e">
        <f t="shared" si="52"/>
        <v>#N/A</v>
      </c>
      <c r="CH120" t="e">
        <f t="shared" si="52"/>
        <v>#N/A</v>
      </c>
      <c r="CI120" s="77" t="e">
        <f t="shared" si="53"/>
        <v>#N/A</v>
      </c>
      <c r="CJ120" t="e">
        <f t="shared" si="53"/>
        <v>#N/A</v>
      </c>
      <c r="CK120" t="e">
        <f t="shared" si="53"/>
        <v>#N/A</v>
      </c>
      <c r="CL120" t="e">
        <f t="shared" si="53"/>
        <v>#N/A</v>
      </c>
      <c r="CM120" t="e">
        <f t="shared" si="53"/>
        <v>#N/A</v>
      </c>
      <c r="CN120" t="e">
        <f t="shared" si="53"/>
        <v>#N/A</v>
      </c>
      <c r="CO120" t="e">
        <f t="shared" si="53"/>
        <v>#N/A</v>
      </c>
      <c r="CP120" t="e">
        <f t="shared" si="53"/>
        <v>#N/A</v>
      </c>
      <c r="CQ120" t="e">
        <f t="shared" si="53"/>
        <v>#N/A</v>
      </c>
      <c r="CR120" t="e">
        <f t="shared" si="53"/>
        <v>#N/A</v>
      </c>
      <c r="CS120" t="e">
        <f t="shared" si="53"/>
        <v>#N/A</v>
      </c>
    </row>
    <row r="121" spans="3:97" x14ac:dyDescent="0.25">
      <c r="C121" s="1"/>
      <c r="BK121" s="110">
        <f t="shared" si="54"/>
        <v>0</v>
      </c>
      <c r="BL121" s="110">
        <f t="shared" si="54"/>
        <v>0</v>
      </c>
      <c r="BM121" s="110">
        <f t="shared" si="54"/>
        <v>0</v>
      </c>
      <c r="BN121" s="110">
        <f t="shared" si="54"/>
        <v>0</v>
      </c>
      <c r="BO121" s="110">
        <f t="shared" si="54"/>
        <v>0</v>
      </c>
      <c r="BP121" s="110">
        <f t="shared" si="54"/>
        <v>0</v>
      </c>
      <c r="BQ121" s="110">
        <f t="shared" si="54"/>
        <v>0</v>
      </c>
      <c r="BR121" s="110">
        <f t="shared" si="54"/>
        <v>0</v>
      </c>
      <c r="BS121" s="110"/>
      <c r="BT121" s="110">
        <f t="shared" si="40"/>
        <v>0</v>
      </c>
      <c r="BU121" s="80" t="str">
        <f>IFERROR(BT121-(SUMPRODUCT(BZ$13:INDEX($BZ$13:$CH$13,1,$U$4+1),BK121:INDEX($BK$12:$BR$142,B135,$U$4+1))),".")</f>
        <v>.</v>
      </c>
      <c r="BV121" s="80" t="str">
        <f t="shared" si="42"/>
        <v>.</v>
      </c>
      <c r="BW121" s="171" t="str">
        <f t="shared" si="43"/>
        <v>.</v>
      </c>
      <c r="BX121" s="171"/>
      <c r="BY121" t="e">
        <f t="shared" si="52"/>
        <v>#N/A</v>
      </c>
      <c r="BZ121" t="e">
        <f t="shared" si="52"/>
        <v>#N/A</v>
      </c>
      <c r="CA121" t="e">
        <f t="shared" si="52"/>
        <v>#N/A</v>
      </c>
      <c r="CB121" t="e">
        <f t="shared" si="52"/>
        <v>#N/A</v>
      </c>
      <c r="CC121" t="e">
        <f t="shared" si="52"/>
        <v>#N/A</v>
      </c>
      <c r="CD121" t="e">
        <f t="shared" si="52"/>
        <v>#N/A</v>
      </c>
      <c r="CE121" t="e">
        <f t="shared" si="52"/>
        <v>#N/A</v>
      </c>
      <c r="CF121" t="e">
        <f t="shared" si="52"/>
        <v>#N/A</v>
      </c>
      <c r="CG121" t="e">
        <f t="shared" si="52"/>
        <v>#N/A</v>
      </c>
      <c r="CH121" t="e">
        <f t="shared" si="52"/>
        <v>#N/A</v>
      </c>
      <c r="CI121" s="77" t="e">
        <f t="shared" si="53"/>
        <v>#N/A</v>
      </c>
      <c r="CJ121" t="e">
        <f t="shared" si="53"/>
        <v>#N/A</v>
      </c>
      <c r="CK121" t="e">
        <f t="shared" si="53"/>
        <v>#N/A</v>
      </c>
      <c r="CL121" t="e">
        <f t="shared" si="53"/>
        <v>#N/A</v>
      </c>
      <c r="CM121" t="e">
        <f t="shared" si="53"/>
        <v>#N/A</v>
      </c>
      <c r="CN121" t="e">
        <f t="shared" si="53"/>
        <v>#N/A</v>
      </c>
      <c r="CO121" t="e">
        <f t="shared" si="53"/>
        <v>#N/A</v>
      </c>
      <c r="CP121" t="e">
        <f t="shared" si="53"/>
        <v>#N/A</v>
      </c>
      <c r="CQ121" t="e">
        <f t="shared" si="53"/>
        <v>#N/A</v>
      </c>
      <c r="CR121" t="e">
        <f t="shared" si="53"/>
        <v>#N/A</v>
      </c>
      <c r="CS121" t="e">
        <f t="shared" si="53"/>
        <v>#N/A</v>
      </c>
    </row>
    <row r="122" spans="3:97" x14ac:dyDescent="0.25">
      <c r="C122" s="1"/>
      <c r="BK122" s="110">
        <f t="shared" si="54"/>
        <v>0</v>
      </c>
      <c r="BL122" s="110">
        <f t="shared" si="54"/>
        <v>0</v>
      </c>
      <c r="BM122" s="110">
        <f t="shared" si="54"/>
        <v>0</v>
      </c>
      <c r="BN122" s="110">
        <f t="shared" si="54"/>
        <v>0</v>
      </c>
      <c r="BO122" s="110">
        <f t="shared" si="54"/>
        <v>0</v>
      </c>
      <c r="BP122" s="110">
        <f t="shared" si="54"/>
        <v>0</v>
      </c>
      <c r="BQ122" s="110">
        <f t="shared" si="54"/>
        <v>0</v>
      </c>
      <c r="BR122" s="110">
        <f t="shared" si="54"/>
        <v>0</v>
      </c>
      <c r="BS122" s="110"/>
      <c r="BT122" s="110">
        <f t="shared" si="40"/>
        <v>0</v>
      </c>
      <c r="BU122" s="80" t="str">
        <f>IFERROR(BT122-(SUMPRODUCT(BZ$13:INDEX($BZ$13:$CH$13,1,$U$4+1),BK122:INDEX($BK$12:$BR$142,B136,$U$4+1))),".")</f>
        <v>.</v>
      </c>
      <c r="BV122" s="80" t="str">
        <f t="shared" si="42"/>
        <v>.</v>
      </c>
      <c r="BW122" s="171" t="str">
        <f t="shared" si="43"/>
        <v>.</v>
      </c>
      <c r="BX122" s="171"/>
      <c r="BY122" t="e">
        <f t="shared" ref="BY122:CH131" si="55">$C122*$CH$13+$CG$13*BY$91+$CE$13*BY$91*$C122+$C122^2*$CB$13+$CA$13*BY$91^2</f>
        <v>#N/A</v>
      </c>
      <c r="BZ122" t="e">
        <f t="shared" si="55"/>
        <v>#N/A</v>
      </c>
      <c r="CA122" t="e">
        <f t="shared" si="55"/>
        <v>#N/A</v>
      </c>
      <c r="CB122" t="e">
        <f t="shared" si="55"/>
        <v>#N/A</v>
      </c>
      <c r="CC122" t="e">
        <f t="shared" si="55"/>
        <v>#N/A</v>
      </c>
      <c r="CD122" t="e">
        <f t="shared" si="55"/>
        <v>#N/A</v>
      </c>
      <c r="CE122" t="e">
        <f t="shared" si="55"/>
        <v>#N/A</v>
      </c>
      <c r="CF122" t="e">
        <f t="shared" si="55"/>
        <v>#N/A</v>
      </c>
      <c r="CG122" t="e">
        <f t="shared" si="55"/>
        <v>#N/A</v>
      </c>
      <c r="CH122" t="e">
        <f t="shared" si="55"/>
        <v>#N/A</v>
      </c>
      <c r="CI122" s="77" t="e">
        <f t="shared" ref="CI122:CS131" si="56">$C122*$CH$13+$CG$13*CI$91+$CE$13*CI$91*$C122+$C122^2*$CB$13+$CA$13*CI$91^2</f>
        <v>#N/A</v>
      </c>
      <c r="CJ122" t="e">
        <f t="shared" si="56"/>
        <v>#N/A</v>
      </c>
      <c r="CK122" t="e">
        <f t="shared" si="56"/>
        <v>#N/A</v>
      </c>
      <c r="CL122" t="e">
        <f t="shared" si="56"/>
        <v>#N/A</v>
      </c>
      <c r="CM122" t="e">
        <f t="shared" si="56"/>
        <v>#N/A</v>
      </c>
      <c r="CN122" t="e">
        <f t="shared" si="56"/>
        <v>#N/A</v>
      </c>
      <c r="CO122" t="e">
        <f t="shared" si="56"/>
        <v>#N/A</v>
      </c>
      <c r="CP122" t="e">
        <f t="shared" si="56"/>
        <v>#N/A</v>
      </c>
      <c r="CQ122" t="e">
        <f t="shared" si="56"/>
        <v>#N/A</v>
      </c>
      <c r="CR122" t="e">
        <f t="shared" si="56"/>
        <v>#N/A</v>
      </c>
      <c r="CS122" t="e">
        <f t="shared" si="56"/>
        <v>#N/A</v>
      </c>
    </row>
    <row r="123" spans="3:97" x14ac:dyDescent="0.25">
      <c r="C123" s="1"/>
      <c r="BK123" s="110">
        <f t="shared" si="54"/>
        <v>0</v>
      </c>
      <c r="BL123" s="110">
        <f t="shared" si="54"/>
        <v>0</v>
      </c>
      <c r="BM123" s="110">
        <f t="shared" si="54"/>
        <v>0</v>
      </c>
      <c r="BN123" s="110">
        <f t="shared" si="54"/>
        <v>0</v>
      </c>
      <c r="BO123" s="110">
        <f t="shared" si="54"/>
        <v>0</v>
      </c>
      <c r="BP123" s="110">
        <f t="shared" si="54"/>
        <v>0</v>
      </c>
      <c r="BQ123" s="110">
        <f t="shared" si="54"/>
        <v>0</v>
      </c>
      <c r="BR123" s="110">
        <f t="shared" si="54"/>
        <v>0</v>
      </c>
      <c r="BS123" s="110"/>
      <c r="BT123" s="110">
        <f t="shared" si="40"/>
        <v>0</v>
      </c>
      <c r="BU123" s="80" t="str">
        <f>IFERROR(BT123-(SUMPRODUCT(BZ$13:INDEX($BZ$13:$CH$13,1,$U$4+1),BK123:INDEX($BK$12:$BR$142,B137,$U$4+1))),".")</f>
        <v>.</v>
      </c>
      <c r="BV123" s="80" t="str">
        <f t="shared" si="42"/>
        <v>.</v>
      </c>
      <c r="BW123" s="171" t="str">
        <f t="shared" si="43"/>
        <v>.</v>
      </c>
      <c r="BX123" s="171"/>
      <c r="BY123" t="e">
        <f t="shared" si="55"/>
        <v>#N/A</v>
      </c>
      <c r="BZ123" t="e">
        <f t="shared" si="55"/>
        <v>#N/A</v>
      </c>
      <c r="CA123" t="e">
        <f t="shared" si="55"/>
        <v>#N/A</v>
      </c>
      <c r="CB123" t="e">
        <f t="shared" si="55"/>
        <v>#N/A</v>
      </c>
      <c r="CC123" t="e">
        <f t="shared" si="55"/>
        <v>#N/A</v>
      </c>
      <c r="CD123" t="e">
        <f t="shared" si="55"/>
        <v>#N/A</v>
      </c>
      <c r="CE123" t="e">
        <f t="shared" si="55"/>
        <v>#N/A</v>
      </c>
      <c r="CF123" t="e">
        <f t="shared" si="55"/>
        <v>#N/A</v>
      </c>
      <c r="CG123" t="e">
        <f t="shared" si="55"/>
        <v>#N/A</v>
      </c>
      <c r="CH123" t="e">
        <f t="shared" si="55"/>
        <v>#N/A</v>
      </c>
      <c r="CI123" s="77" t="e">
        <f t="shared" si="56"/>
        <v>#N/A</v>
      </c>
      <c r="CJ123" t="e">
        <f t="shared" si="56"/>
        <v>#N/A</v>
      </c>
      <c r="CK123" t="e">
        <f t="shared" si="56"/>
        <v>#N/A</v>
      </c>
      <c r="CL123" t="e">
        <f t="shared" si="56"/>
        <v>#N/A</v>
      </c>
      <c r="CM123" t="e">
        <f t="shared" si="56"/>
        <v>#N/A</v>
      </c>
      <c r="CN123" t="e">
        <f t="shared" si="56"/>
        <v>#N/A</v>
      </c>
      <c r="CO123" t="e">
        <f t="shared" si="56"/>
        <v>#N/A</v>
      </c>
      <c r="CP123" t="e">
        <f t="shared" si="56"/>
        <v>#N/A</v>
      </c>
      <c r="CQ123" t="e">
        <f t="shared" si="56"/>
        <v>#N/A</v>
      </c>
      <c r="CR123" t="e">
        <f t="shared" si="56"/>
        <v>#N/A</v>
      </c>
      <c r="CS123" t="e">
        <f t="shared" si="56"/>
        <v>#N/A</v>
      </c>
    </row>
    <row r="124" spans="3:97" x14ac:dyDescent="0.25">
      <c r="C124" s="1"/>
      <c r="BK124" s="110">
        <f t="shared" si="54"/>
        <v>0</v>
      </c>
      <c r="BL124" s="110">
        <f t="shared" si="54"/>
        <v>0</v>
      </c>
      <c r="BM124" s="110">
        <f t="shared" si="54"/>
        <v>0</v>
      </c>
      <c r="BN124" s="110">
        <f t="shared" si="54"/>
        <v>0</v>
      </c>
      <c r="BO124" s="110">
        <f t="shared" si="54"/>
        <v>0</v>
      </c>
      <c r="BP124" s="110">
        <f t="shared" si="54"/>
        <v>0</v>
      </c>
      <c r="BQ124" s="110">
        <f t="shared" si="54"/>
        <v>0</v>
      </c>
      <c r="BR124" s="110">
        <f t="shared" si="54"/>
        <v>0</v>
      </c>
      <c r="BS124" s="110"/>
      <c r="BT124" s="110">
        <f t="shared" si="40"/>
        <v>0</v>
      </c>
      <c r="BU124" s="80" t="str">
        <f>IFERROR(BT124-(SUMPRODUCT(BZ$13:INDEX($BZ$13:$CH$13,1,$U$4+1),BK124:INDEX($BK$12:$BR$142,B138,$U$4+1))),".")</f>
        <v>.</v>
      </c>
      <c r="BV124" s="80" t="str">
        <f t="shared" si="42"/>
        <v>.</v>
      </c>
      <c r="BW124" s="171" t="str">
        <f t="shared" si="43"/>
        <v>.</v>
      </c>
      <c r="BX124" s="171"/>
      <c r="BY124" t="e">
        <f t="shared" si="55"/>
        <v>#N/A</v>
      </c>
      <c r="BZ124" t="e">
        <f t="shared" si="55"/>
        <v>#N/A</v>
      </c>
      <c r="CA124" t="e">
        <f t="shared" si="55"/>
        <v>#N/A</v>
      </c>
      <c r="CB124" t="e">
        <f t="shared" si="55"/>
        <v>#N/A</v>
      </c>
      <c r="CC124" t="e">
        <f t="shared" si="55"/>
        <v>#N/A</v>
      </c>
      <c r="CD124" t="e">
        <f t="shared" si="55"/>
        <v>#N/A</v>
      </c>
      <c r="CE124" t="e">
        <f t="shared" si="55"/>
        <v>#N/A</v>
      </c>
      <c r="CF124" t="e">
        <f t="shared" si="55"/>
        <v>#N/A</v>
      </c>
      <c r="CG124" t="e">
        <f t="shared" si="55"/>
        <v>#N/A</v>
      </c>
      <c r="CH124" t="e">
        <f t="shared" si="55"/>
        <v>#N/A</v>
      </c>
      <c r="CI124" s="77" t="e">
        <f t="shared" si="56"/>
        <v>#N/A</v>
      </c>
      <c r="CJ124" t="e">
        <f t="shared" si="56"/>
        <v>#N/A</v>
      </c>
      <c r="CK124" t="e">
        <f t="shared" si="56"/>
        <v>#N/A</v>
      </c>
      <c r="CL124" t="e">
        <f t="shared" si="56"/>
        <v>#N/A</v>
      </c>
      <c r="CM124" t="e">
        <f t="shared" si="56"/>
        <v>#N/A</v>
      </c>
      <c r="CN124" t="e">
        <f t="shared" si="56"/>
        <v>#N/A</v>
      </c>
      <c r="CO124" t="e">
        <f t="shared" si="56"/>
        <v>#N/A</v>
      </c>
      <c r="CP124" t="e">
        <f t="shared" si="56"/>
        <v>#N/A</v>
      </c>
      <c r="CQ124" t="e">
        <f t="shared" si="56"/>
        <v>#N/A</v>
      </c>
      <c r="CR124" t="e">
        <f t="shared" si="56"/>
        <v>#N/A</v>
      </c>
      <c r="CS124" t="e">
        <f t="shared" si="56"/>
        <v>#N/A</v>
      </c>
    </row>
    <row r="125" spans="3:97" x14ac:dyDescent="0.25">
      <c r="C125" s="1"/>
      <c r="BK125" s="110">
        <f t="shared" si="54"/>
        <v>0</v>
      </c>
      <c r="BL125" s="110">
        <f t="shared" si="54"/>
        <v>0</v>
      </c>
      <c r="BM125" s="110">
        <f t="shared" si="54"/>
        <v>0</v>
      </c>
      <c r="BN125" s="110">
        <f t="shared" si="54"/>
        <v>0</v>
      </c>
      <c r="BO125" s="110">
        <f t="shared" si="54"/>
        <v>0</v>
      </c>
      <c r="BP125" s="110">
        <f t="shared" si="54"/>
        <v>0</v>
      </c>
      <c r="BQ125" s="110">
        <f t="shared" si="54"/>
        <v>0</v>
      </c>
      <c r="BR125" s="110">
        <f t="shared" si="54"/>
        <v>0</v>
      </c>
      <c r="BS125" s="110"/>
      <c r="BT125" s="110">
        <f t="shared" si="40"/>
        <v>0</v>
      </c>
      <c r="BU125" s="80" t="str">
        <f>IFERROR(BT125-(SUMPRODUCT(BZ$13:INDEX($BZ$13:$CH$13,1,$U$4+1),BK125:INDEX($BK$12:$BR$142,B139,$U$4+1))),".")</f>
        <v>.</v>
      </c>
      <c r="BV125" s="80" t="str">
        <f t="shared" si="42"/>
        <v>.</v>
      </c>
      <c r="BW125" s="171" t="str">
        <f t="shared" si="43"/>
        <v>.</v>
      </c>
      <c r="BX125" s="171"/>
      <c r="BY125" t="e">
        <f t="shared" si="55"/>
        <v>#N/A</v>
      </c>
      <c r="BZ125" t="e">
        <f t="shared" si="55"/>
        <v>#N/A</v>
      </c>
      <c r="CA125" t="e">
        <f t="shared" si="55"/>
        <v>#N/A</v>
      </c>
      <c r="CB125" t="e">
        <f t="shared" si="55"/>
        <v>#N/A</v>
      </c>
      <c r="CC125" t="e">
        <f t="shared" si="55"/>
        <v>#N/A</v>
      </c>
      <c r="CD125" t="e">
        <f t="shared" si="55"/>
        <v>#N/A</v>
      </c>
      <c r="CE125" t="e">
        <f t="shared" si="55"/>
        <v>#N/A</v>
      </c>
      <c r="CF125" t="e">
        <f t="shared" si="55"/>
        <v>#N/A</v>
      </c>
      <c r="CG125" t="e">
        <f t="shared" si="55"/>
        <v>#N/A</v>
      </c>
      <c r="CH125" t="e">
        <f t="shared" si="55"/>
        <v>#N/A</v>
      </c>
      <c r="CI125" s="77" t="e">
        <f t="shared" si="56"/>
        <v>#N/A</v>
      </c>
      <c r="CJ125" t="e">
        <f t="shared" si="56"/>
        <v>#N/A</v>
      </c>
      <c r="CK125" t="e">
        <f t="shared" si="56"/>
        <v>#N/A</v>
      </c>
      <c r="CL125" t="e">
        <f t="shared" si="56"/>
        <v>#N/A</v>
      </c>
      <c r="CM125" t="e">
        <f t="shared" si="56"/>
        <v>#N/A</v>
      </c>
      <c r="CN125" t="e">
        <f t="shared" si="56"/>
        <v>#N/A</v>
      </c>
      <c r="CO125" t="e">
        <f t="shared" si="56"/>
        <v>#N/A</v>
      </c>
      <c r="CP125" t="e">
        <f t="shared" si="56"/>
        <v>#N/A</v>
      </c>
      <c r="CQ125" t="e">
        <f t="shared" si="56"/>
        <v>#N/A</v>
      </c>
      <c r="CR125" t="e">
        <f t="shared" si="56"/>
        <v>#N/A</v>
      </c>
      <c r="CS125" t="e">
        <f t="shared" si="56"/>
        <v>#N/A</v>
      </c>
    </row>
    <row r="126" spans="3:97" x14ac:dyDescent="0.25">
      <c r="C126" s="1"/>
      <c r="BK126" s="110">
        <f t="shared" si="54"/>
        <v>0</v>
      </c>
      <c r="BL126" s="110">
        <f t="shared" si="54"/>
        <v>0</v>
      </c>
      <c r="BM126" s="110">
        <f t="shared" si="54"/>
        <v>0</v>
      </c>
      <c r="BN126" s="110">
        <f t="shared" si="54"/>
        <v>0</v>
      </c>
      <c r="BO126" s="110">
        <f t="shared" si="54"/>
        <v>0</v>
      </c>
      <c r="BP126" s="110">
        <f t="shared" si="54"/>
        <v>0</v>
      </c>
      <c r="BQ126" s="110">
        <f t="shared" si="54"/>
        <v>0</v>
      </c>
      <c r="BR126" s="110">
        <f t="shared" si="54"/>
        <v>0</v>
      </c>
      <c r="BS126" s="110"/>
      <c r="BT126" s="110">
        <f t="shared" si="40"/>
        <v>0</v>
      </c>
      <c r="BU126" s="80" t="str">
        <f>IFERROR(BT126-(SUMPRODUCT(BZ$13:INDEX($BZ$13:$CH$13,1,$U$4+1),BK126:INDEX($BK$12:$BR$142,B140,$U$4+1))),".")</f>
        <v>.</v>
      </c>
      <c r="BV126" s="80" t="str">
        <f t="shared" si="42"/>
        <v>.</v>
      </c>
      <c r="BW126" s="171" t="str">
        <f t="shared" si="43"/>
        <v>.</v>
      </c>
      <c r="BX126" s="171"/>
      <c r="BY126" t="e">
        <f t="shared" si="55"/>
        <v>#N/A</v>
      </c>
      <c r="BZ126" t="e">
        <f t="shared" si="55"/>
        <v>#N/A</v>
      </c>
      <c r="CA126" t="e">
        <f t="shared" si="55"/>
        <v>#N/A</v>
      </c>
      <c r="CB126" t="e">
        <f t="shared" si="55"/>
        <v>#N/A</v>
      </c>
      <c r="CC126" t="e">
        <f t="shared" si="55"/>
        <v>#N/A</v>
      </c>
      <c r="CD126" t="e">
        <f t="shared" si="55"/>
        <v>#N/A</v>
      </c>
      <c r="CE126" t="e">
        <f t="shared" si="55"/>
        <v>#N/A</v>
      </c>
      <c r="CF126" t="e">
        <f t="shared" si="55"/>
        <v>#N/A</v>
      </c>
      <c r="CG126" t="e">
        <f t="shared" si="55"/>
        <v>#N/A</v>
      </c>
      <c r="CH126" t="e">
        <f t="shared" si="55"/>
        <v>#N/A</v>
      </c>
      <c r="CI126" s="77" t="e">
        <f t="shared" si="56"/>
        <v>#N/A</v>
      </c>
      <c r="CJ126" t="e">
        <f t="shared" si="56"/>
        <v>#N/A</v>
      </c>
      <c r="CK126" t="e">
        <f t="shared" si="56"/>
        <v>#N/A</v>
      </c>
      <c r="CL126" t="e">
        <f t="shared" si="56"/>
        <v>#N/A</v>
      </c>
      <c r="CM126" t="e">
        <f t="shared" si="56"/>
        <v>#N/A</v>
      </c>
      <c r="CN126" t="e">
        <f t="shared" si="56"/>
        <v>#N/A</v>
      </c>
      <c r="CO126" t="e">
        <f t="shared" si="56"/>
        <v>#N/A</v>
      </c>
      <c r="CP126" t="e">
        <f t="shared" si="56"/>
        <v>#N/A</v>
      </c>
      <c r="CQ126" t="e">
        <f t="shared" si="56"/>
        <v>#N/A</v>
      </c>
      <c r="CR126" t="e">
        <f t="shared" si="56"/>
        <v>#N/A</v>
      </c>
      <c r="CS126" t="e">
        <f t="shared" si="56"/>
        <v>#N/A</v>
      </c>
    </row>
    <row r="127" spans="3:97" x14ac:dyDescent="0.25">
      <c r="C127" s="1"/>
      <c r="BK127" s="110">
        <f t="shared" ref="BK127:BR136" si="57">IFERROR(INDEX($AQ$22:$AX$61,$B141,BK$11),0)</f>
        <v>0</v>
      </c>
      <c r="BL127" s="110">
        <f t="shared" si="57"/>
        <v>0</v>
      </c>
      <c r="BM127" s="110">
        <f t="shared" si="57"/>
        <v>0</v>
      </c>
      <c r="BN127" s="110">
        <f t="shared" si="57"/>
        <v>0</v>
      </c>
      <c r="BO127" s="110">
        <f t="shared" si="57"/>
        <v>0</v>
      </c>
      <c r="BP127" s="110">
        <f t="shared" si="57"/>
        <v>0</v>
      </c>
      <c r="BQ127" s="110">
        <f t="shared" si="57"/>
        <v>0</v>
      </c>
      <c r="BR127" s="110">
        <f t="shared" si="57"/>
        <v>0</v>
      </c>
      <c r="BS127" s="110"/>
      <c r="BT127" s="110">
        <f t="shared" si="40"/>
        <v>0</v>
      </c>
      <c r="BU127" s="80" t="str">
        <f>IFERROR(BT127-(SUMPRODUCT(BZ$13:INDEX($BZ$13:$CH$13,1,$U$4+1),BK127:INDEX($BK$12:$BR$142,B141,$U$4+1))),".")</f>
        <v>.</v>
      </c>
      <c r="BV127" s="80" t="str">
        <f t="shared" si="42"/>
        <v>.</v>
      </c>
      <c r="BW127" s="171" t="str">
        <f t="shared" si="43"/>
        <v>.</v>
      </c>
      <c r="BX127" s="171"/>
      <c r="BY127" t="e">
        <f t="shared" si="55"/>
        <v>#N/A</v>
      </c>
      <c r="BZ127" t="e">
        <f t="shared" si="55"/>
        <v>#N/A</v>
      </c>
      <c r="CA127" t="e">
        <f t="shared" si="55"/>
        <v>#N/A</v>
      </c>
      <c r="CB127" t="e">
        <f t="shared" si="55"/>
        <v>#N/A</v>
      </c>
      <c r="CC127" t="e">
        <f t="shared" si="55"/>
        <v>#N/A</v>
      </c>
      <c r="CD127" t="e">
        <f t="shared" si="55"/>
        <v>#N/A</v>
      </c>
      <c r="CE127" t="e">
        <f t="shared" si="55"/>
        <v>#N/A</v>
      </c>
      <c r="CF127" t="e">
        <f t="shared" si="55"/>
        <v>#N/A</v>
      </c>
      <c r="CG127" t="e">
        <f t="shared" si="55"/>
        <v>#N/A</v>
      </c>
      <c r="CH127" t="e">
        <f t="shared" si="55"/>
        <v>#N/A</v>
      </c>
      <c r="CI127" s="77" t="e">
        <f t="shared" si="56"/>
        <v>#N/A</v>
      </c>
      <c r="CJ127" t="e">
        <f t="shared" si="56"/>
        <v>#N/A</v>
      </c>
      <c r="CK127" t="e">
        <f t="shared" si="56"/>
        <v>#N/A</v>
      </c>
      <c r="CL127" t="e">
        <f t="shared" si="56"/>
        <v>#N/A</v>
      </c>
      <c r="CM127" t="e">
        <f t="shared" si="56"/>
        <v>#N/A</v>
      </c>
      <c r="CN127" t="e">
        <f t="shared" si="56"/>
        <v>#N/A</v>
      </c>
      <c r="CO127" t="e">
        <f t="shared" si="56"/>
        <v>#N/A</v>
      </c>
      <c r="CP127" t="e">
        <f t="shared" si="56"/>
        <v>#N/A</v>
      </c>
      <c r="CQ127" t="e">
        <f t="shared" si="56"/>
        <v>#N/A</v>
      </c>
      <c r="CR127" t="e">
        <f t="shared" si="56"/>
        <v>#N/A</v>
      </c>
      <c r="CS127" t="e">
        <f t="shared" si="56"/>
        <v>#N/A</v>
      </c>
    </row>
    <row r="128" spans="3:97" x14ac:dyDescent="0.25">
      <c r="C128" s="1"/>
      <c r="BK128" s="110">
        <f t="shared" si="57"/>
        <v>0</v>
      </c>
      <c r="BL128" s="110">
        <f t="shared" si="57"/>
        <v>0</v>
      </c>
      <c r="BM128" s="110">
        <f t="shared" si="57"/>
        <v>0</v>
      </c>
      <c r="BN128" s="110">
        <f t="shared" si="57"/>
        <v>0</v>
      </c>
      <c r="BO128" s="110">
        <f t="shared" si="57"/>
        <v>0</v>
      </c>
      <c r="BP128" s="110">
        <f t="shared" si="57"/>
        <v>0</v>
      </c>
      <c r="BQ128" s="110">
        <f t="shared" si="57"/>
        <v>0</v>
      </c>
      <c r="BR128" s="110">
        <f t="shared" si="57"/>
        <v>0</v>
      </c>
      <c r="BS128" s="110"/>
      <c r="BT128" s="110">
        <f t="shared" si="40"/>
        <v>0</v>
      </c>
      <c r="BU128" s="80" t="str">
        <f>IFERROR(BT128-(SUMPRODUCT(BZ$13:INDEX($BZ$13:$CH$13,1,$U$4+1),BK128:INDEX($BK$12:$BR$142,B142,$U$4+1))),".")</f>
        <v>.</v>
      </c>
      <c r="BV128" s="80" t="str">
        <f t="shared" si="42"/>
        <v>.</v>
      </c>
      <c r="BW128" s="171" t="str">
        <f t="shared" si="43"/>
        <v>.</v>
      </c>
      <c r="BX128" s="171"/>
      <c r="BY128" t="e">
        <f t="shared" si="55"/>
        <v>#N/A</v>
      </c>
      <c r="BZ128" t="e">
        <f t="shared" si="55"/>
        <v>#N/A</v>
      </c>
      <c r="CA128" t="e">
        <f t="shared" si="55"/>
        <v>#N/A</v>
      </c>
      <c r="CB128" t="e">
        <f t="shared" si="55"/>
        <v>#N/A</v>
      </c>
      <c r="CC128" t="e">
        <f t="shared" si="55"/>
        <v>#N/A</v>
      </c>
      <c r="CD128" t="e">
        <f t="shared" si="55"/>
        <v>#N/A</v>
      </c>
      <c r="CE128" t="e">
        <f t="shared" si="55"/>
        <v>#N/A</v>
      </c>
      <c r="CF128" t="e">
        <f t="shared" si="55"/>
        <v>#N/A</v>
      </c>
      <c r="CG128" t="e">
        <f t="shared" si="55"/>
        <v>#N/A</v>
      </c>
      <c r="CH128" t="e">
        <f t="shared" si="55"/>
        <v>#N/A</v>
      </c>
      <c r="CI128" s="77" t="e">
        <f t="shared" si="56"/>
        <v>#N/A</v>
      </c>
      <c r="CJ128" t="e">
        <f t="shared" si="56"/>
        <v>#N/A</v>
      </c>
      <c r="CK128" t="e">
        <f t="shared" si="56"/>
        <v>#N/A</v>
      </c>
      <c r="CL128" t="e">
        <f t="shared" si="56"/>
        <v>#N/A</v>
      </c>
      <c r="CM128" t="e">
        <f t="shared" si="56"/>
        <v>#N/A</v>
      </c>
      <c r="CN128" t="e">
        <f t="shared" si="56"/>
        <v>#N/A</v>
      </c>
      <c r="CO128" t="e">
        <f t="shared" si="56"/>
        <v>#N/A</v>
      </c>
      <c r="CP128" t="e">
        <f t="shared" si="56"/>
        <v>#N/A</v>
      </c>
      <c r="CQ128" t="e">
        <f t="shared" si="56"/>
        <v>#N/A</v>
      </c>
      <c r="CR128" t="e">
        <f t="shared" si="56"/>
        <v>#N/A</v>
      </c>
      <c r="CS128" t="e">
        <f t="shared" si="56"/>
        <v>#N/A</v>
      </c>
    </row>
    <row r="129" spans="3:97" x14ac:dyDescent="0.25">
      <c r="C129" s="1"/>
      <c r="BK129" s="110">
        <f t="shared" si="57"/>
        <v>0</v>
      </c>
      <c r="BL129" s="110">
        <f t="shared" si="57"/>
        <v>0</v>
      </c>
      <c r="BM129" s="110">
        <f t="shared" si="57"/>
        <v>0</v>
      </c>
      <c r="BN129" s="110">
        <f t="shared" si="57"/>
        <v>0</v>
      </c>
      <c r="BO129" s="110">
        <f t="shared" si="57"/>
        <v>0</v>
      </c>
      <c r="BP129" s="110">
        <f t="shared" si="57"/>
        <v>0</v>
      </c>
      <c r="BQ129" s="110">
        <f t="shared" si="57"/>
        <v>0</v>
      </c>
      <c r="BR129" s="110">
        <f t="shared" si="57"/>
        <v>0</v>
      </c>
      <c r="BS129" s="110"/>
      <c r="BT129" s="110">
        <f t="shared" si="40"/>
        <v>0</v>
      </c>
      <c r="BU129" s="80" t="str">
        <f>IFERROR(BT129-(SUMPRODUCT(BZ$13:INDEX($BZ$13:$CH$13,1,$U$4+1),BK129:INDEX($BK$12:$BR$142,B143,$U$4+1))),".")</f>
        <v>.</v>
      </c>
      <c r="BV129" s="80" t="str">
        <f t="shared" si="42"/>
        <v>.</v>
      </c>
      <c r="BW129" s="171" t="str">
        <f t="shared" si="43"/>
        <v>.</v>
      </c>
      <c r="BX129" s="171"/>
      <c r="BY129" t="e">
        <f t="shared" si="55"/>
        <v>#N/A</v>
      </c>
      <c r="BZ129" t="e">
        <f t="shared" si="55"/>
        <v>#N/A</v>
      </c>
      <c r="CA129" t="e">
        <f t="shared" si="55"/>
        <v>#N/A</v>
      </c>
      <c r="CB129" t="e">
        <f t="shared" si="55"/>
        <v>#N/A</v>
      </c>
      <c r="CC129" t="e">
        <f t="shared" si="55"/>
        <v>#N/A</v>
      </c>
      <c r="CD129" t="e">
        <f t="shared" si="55"/>
        <v>#N/A</v>
      </c>
      <c r="CE129" t="e">
        <f t="shared" si="55"/>
        <v>#N/A</v>
      </c>
      <c r="CF129" t="e">
        <f t="shared" si="55"/>
        <v>#N/A</v>
      </c>
      <c r="CG129" t="e">
        <f t="shared" si="55"/>
        <v>#N/A</v>
      </c>
      <c r="CH129" t="e">
        <f t="shared" si="55"/>
        <v>#N/A</v>
      </c>
      <c r="CI129" s="77" t="e">
        <f t="shared" si="56"/>
        <v>#N/A</v>
      </c>
      <c r="CJ129" t="e">
        <f t="shared" si="56"/>
        <v>#N/A</v>
      </c>
      <c r="CK129" t="e">
        <f t="shared" si="56"/>
        <v>#N/A</v>
      </c>
      <c r="CL129" t="e">
        <f t="shared" si="56"/>
        <v>#N/A</v>
      </c>
      <c r="CM129" t="e">
        <f t="shared" si="56"/>
        <v>#N/A</v>
      </c>
      <c r="CN129" t="e">
        <f t="shared" si="56"/>
        <v>#N/A</v>
      </c>
      <c r="CO129" t="e">
        <f t="shared" si="56"/>
        <v>#N/A</v>
      </c>
      <c r="CP129" t="e">
        <f t="shared" si="56"/>
        <v>#N/A</v>
      </c>
      <c r="CQ129" t="e">
        <f t="shared" si="56"/>
        <v>#N/A</v>
      </c>
      <c r="CR129" t="e">
        <f t="shared" si="56"/>
        <v>#N/A</v>
      </c>
      <c r="CS129" t="e">
        <f t="shared" si="56"/>
        <v>#N/A</v>
      </c>
    </row>
    <row r="130" spans="3:97" x14ac:dyDescent="0.25">
      <c r="C130" s="1"/>
      <c r="BK130" s="110">
        <f t="shared" si="57"/>
        <v>0</v>
      </c>
      <c r="BL130" s="110">
        <f t="shared" si="57"/>
        <v>0</v>
      </c>
      <c r="BM130" s="110">
        <f t="shared" si="57"/>
        <v>0</v>
      </c>
      <c r="BN130" s="110">
        <f t="shared" si="57"/>
        <v>0</v>
      </c>
      <c r="BO130" s="110">
        <f t="shared" si="57"/>
        <v>0</v>
      </c>
      <c r="BP130" s="110">
        <f t="shared" si="57"/>
        <v>0</v>
      </c>
      <c r="BQ130" s="110">
        <f t="shared" si="57"/>
        <v>0</v>
      </c>
      <c r="BR130" s="110">
        <f t="shared" si="57"/>
        <v>0</v>
      </c>
      <c r="BS130" s="110"/>
      <c r="BT130" s="110">
        <f t="shared" si="40"/>
        <v>0</v>
      </c>
      <c r="BU130" s="80" t="str">
        <f>IFERROR(BT130-(SUMPRODUCT(BZ$13:INDEX($BZ$13:$CH$13,1,$U$4+1),BK130:INDEX($BK$12:$BR$142,B144,$U$4+1))),".")</f>
        <v>.</v>
      </c>
      <c r="BV130" s="80" t="str">
        <f t="shared" si="42"/>
        <v>.</v>
      </c>
      <c r="BW130" s="171" t="str">
        <f t="shared" si="43"/>
        <v>.</v>
      </c>
      <c r="BX130" s="171"/>
      <c r="BY130" t="e">
        <f t="shared" si="55"/>
        <v>#N/A</v>
      </c>
      <c r="BZ130" t="e">
        <f t="shared" si="55"/>
        <v>#N/A</v>
      </c>
      <c r="CA130" t="e">
        <f t="shared" si="55"/>
        <v>#N/A</v>
      </c>
      <c r="CB130" t="e">
        <f t="shared" si="55"/>
        <v>#N/A</v>
      </c>
      <c r="CC130" t="e">
        <f t="shared" si="55"/>
        <v>#N/A</v>
      </c>
      <c r="CD130" t="e">
        <f t="shared" si="55"/>
        <v>#N/A</v>
      </c>
      <c r="CE130" t="e">
        <f t="shared" si="55"/>
        <v>#N/A</v>
      </c>
      <c r="CF130" t="e">
        <f t="shared" si="55"/>
        <v>#N/A</v>
      </c>
      <c r="CG130" t="e">
        <f t="shared" si="55"/>
        <v>#N/A</v>
      </c>
      <c r="CH130" t="e">
        <f t="shared" si="55"/>
        <v>#N/A</v>
      </c>
      <c r="CI130" s="77" t="e">
        <f t="shared" si="56"/>
        <v>#N/A</v>
      </c>
      <c r="CJ130" t="e">
        <f t="shared" si="56"/>
        <v>#N/A</v>
      </c>
      <c r="CK130" t="e">
        <f t="shared" si="56"/>
        <v>#N/A</v>
      </c>
      <c r="CL130" t="e">
        <f t="shared" si="56"/>
        <v>#N/A</v>
      </c>
      <c r="CM130" t="e">
        <f t="shared" si="56"/>
        <v>#N/A</v>
      </c>
      <c r="CN130" t="e">
        <f t="shared" si="56"/>
        <v>#N/A</v>
      </c>
      <c r="CO130" t="e">
        <f t="shared" si="56"/>
        <v>#N/A</v>
      </c>
      <c r="CP130" t="e">
        <f t="shared" si="56"/>
        <v>#N/A</v>
      </c>
      <c r="CQ130" t="e">
        <f t="shared" si="56"/>
        <v>#N/A</v>
      </c>
      <c r="CR130" t="e">
        <f t="shared" si="56"/>
        <v>#N/A</v>
      </c>
      <c r="CS130" t="e">
        <f t="shared" si="56"/>
        <v>#N/A</v>
      </c>
    </row>
    <row r="131" spans="3:97" x14ac:dyDescent="0.25">
      <c r="C131" s="1"/>
      <c r="BK131" s="110">
        <f t="shared" si="57"/>
        <v>0</v>
      </c>
      <c r="BL131" s="110">
        <f t="shared" si="57"/>
        <v>0</v>
      </c>
      <c r="BM131" s="110">
        <f t="shared" si="57"/>
        <v>0</v>
      </c>
      <c r="BN131" s="110">
        <f t="shared" si="57"/>
        <v>0</v>
      </c>
      <c r="BO131" s="110">
        <f t="shared" si="57"/>
        <v>0</v>
      </c>
      <c r="BP131" s="110">
        <f t="shared" si="57"/>
        <v>0</v>
      </c>
      <c r="BQ131" s="110">
        <f t="shared" si="57"/>
        <v>0</v>
      </c>
      <c r="BR131" s="110">
        <f t="shared" si="57"/>
        <v>0</v>
      </c>
      <c r="BS131" s="110"/>
      <c r="BT131" s="110">
        <f t="shared" si="40"/>
        <v>0</v>
      </c>
      <c r="BU131" s="80" t="str">
        <f>IFERROR(BT131-(SUMPRODUCT(BZ$13:INDEX($BZ$13:$CH$13,1,$U$4+1),BK131:INDEX($BK$12:$BR$142,B145,$U$4+1))),".")</f>
        <v>.</v>
      </c>
      <c r="BV131" s="80" t="str">
        <f t="shared" si="42"/>
        <v>.</v>
      </c>
      <c r="BW131" s="171" t="str">
        <f t="shared" si="43"/>
        <v>.</v>
      </c>
      <c r="BX131" s="171"/>
      <c r="BY131" t="e">
        <f t="shared" si="55"/>
        <v>#N/A</v>
      </c>
      <c r="BZ131" t="e">
        <f t="shared" si="55"/>
        <v>#N/A</v>
      </c>
      <c r="CA131" t="e">
        <f t="shared" si="55"/>
        <v>#N/A</v>
      </c>
      <c r="CB131" t="e">
        <f t="shared" si="55"/>
        <v>#N/A</v>
      </c>
      <c r="CC131" t="e">
        <f t="shared" si="55"/>
        <v>#N/A</v>
      </c>
      <c r="CD131" t="e">
        <f t="shared" si="55"/>
        <v>#N/A</v>
      </c>
      <c r="CE131" t="e">
        <f t="shared" si="55"/>
        <v>#N/A</v>
      </c>
      <c r="CF131" t="e">
        <f t="shared" si="55"/>
        <v>#N/A</v>
      </c>
      <c r="CG131" t="e">
        <f t="shared" si="55"/>
        <v>#N/A</v>
      </c>
      <c r="CH131" t="e">
        <f t="shared" si="55"/>
        <v>#N/A</v>
      </c>
      <c r="CI131" s="77" t="e">
        <f t="shared" si="56"/>
        <v>#N/A</v>
      </c>
      <c r="CJ131" t="e">
        <f t="shared" si="56"/>
        <v>#N/A</v>
      </c>
      <c r="CK131" t="e">
        <f t="shared" si="56"/>
        <v>#N/A</v>
      </c>
      <c r="CL131" t="e">
        <f t="shared" si="56"/>
        <v>#N/A</v>
      </c>
      <c r="CM131" t="e">
        <f t="shared" si="56"/>
        <v>#N/A</v>
      </c>
      <c r="CN131" t="e">
        <f t="shared" si="56"/>
        <v>#N/A</v>
      </c>
      <c r="CO131" t="e">
        <f t="shared" si="56"/>
        <v>#N/A</v>
      </c>
      <c r="CP131" t="e">
        <f t="shared" si="56"/>
        <v>#N/A</v>
      </c>
      <c r="CQ131" t="e">
        <f t="shared" si="56"/>
        <v>#N/A</v>
      </c>
      <c r="CR131" t="e">
        <f t="shared" si="56"/>
        <v>#N/A</v>
      </c>
      <c r="CS131" t="e">
        <f t="shared" si="56"/>
        <v>#N/A</v>
      </c>
    </row>
    <row r="132" spans="3:97" x14ac:dyDescent="0.25">
      <c r="C132" s="1"/>
      <c r="BK132" s="110">
        <f t="shared" si="57"/>
        <v>0</v>
      </c>
      <c r="BL132" s="110">
        <f t="shared" si="57"/>
        <v>0</v>
      </c>
      <c r="BM132" s="110">
        <f t="shared" si="57"/>
        <v>0</v>
      </c>
      <c r="BN132" s="110">
        <f t="shared" si="57"/>
        <v>0</v>
      </c>
      <c r="BO132" s="110">
        <f t="shared" si="57"/>
        <v>0</v>
      </c>
      <c r="BP132" s="110">
        <f t="shared" si="57"/>
        <v>0</v>
      </c>
      <c r="BQ132" s="110">
        <f t="shared" si="57"/>
        <v>0</v>
      </c>
      <c r="BR132" s="110">
        <f t="shared" si="57"/>
        <v>0</v>
      </c>
      <c r="BS132" s="110"/>
      <c r="BT132" s="110">
        <f t="shared" si="40"/>
        <v>0</v>
      </c>
      <c r="BU132" s="80" t="str">
        <f>IFERROR(BT132-(SUMPRODUCT(BZ$13:INDEX($BZ$13:$CH$13,1,$U$4+1),BK132:INDEX($BK$12:$BR$142,B146,$U$4+1))),".")</f>
        <v>.</v>
      </c>
      <c r="BV132" s="80" t="str">
        <f t="shared" si="42"/>
        <v>.</v>
      </c>
      <c r="BW132" s="171" t="str">
        <f t="shared" si="43"/>
        <v>.</v>
      </c>
      <c r="BX132" s="171"/>
      <c r="BY132" t="e">
        <f t="shared" ref="BY132:CH141" si="58">$C132*$CH$13+$CG$13*BY$91+$CE$13*BY$91*$C132+$C132^2*$CB$13+$CA$13*BY$91^2</f>
        <v>#N/A</v>
      </c>
      <c r="BZ132" t="e">
        <f t="shared" si="58"/>
        <v>#N/A</v>
      </c>
      <c r="CA132" t="e">
        <f t="shared" si="58"/>
        <v>#N/A</v>
      </c>
      <c r="CB132" t="e">
        <f t="shared" si="58"/>
        <v>#N/A</v>
      </c>
      <c r="CC132" t="e">
        <f t="shared" si="58"/>
        <v>#N/A</v>
      </c>
      <c r="CD132" t="e">
        <f t="shared" si="58"/>
        <v>#N/A</v>
      </c>
      <c r="CE132" t="e">
        <f t="shared" si="58"/>
        <v>#N/A</v>
      </c>
      <c r="CF132" t="e">
        <f t="shared" si="58"/>
        <v>#N/A</v>
      </c>
      <c r="CG132" t="e">
        <f t="shared" si="58"/>
        <v>#N/A</v>
      </c>
      <c r="CH132" t="e">
        <f t="shared" si="58"/>
        <v>#N/A</v>
      </c>
      <c r="CI132" s="77" t="e">
        <f t="shared" ref="CI132:CS141" si="59">$C132*$CH$13+$CG$13*CI$91+$CE$13*CI$91*$C132+$C132^2*$CB$13+$CA$13*CI$91^2</f>
        <v>#N/A</v>
      </c>
      <c r="CJ132" t="e">
        <f t="shared" si="59"/>
        <v>#N/A</v>
      </c>
      <c r="CK132" t="e">
        <f t="shared" si="59"/>
        <v>#N/A</v>
      </c>
      <c r="CL132" t="e">
        <f t="shared" si="59"/>
        <v>#N/A</v>
      </c>
      <c r="CM132" t="e">
        <f t="shared" si="59"/>
        <v>#N/A</v>
      </c>
      <c r="CN132" t="e">
        <f t="shared" si="59"/>
        <v>#N/A</v>
      </c>
      <c r="CO132" t="e">
        <f t="shared" si="59"/>
        <v>#N/A</v>
      </c>
      <c r="CP132" t="e">
        <f t="shared" si="59"/>
        <v>#N/A</v>
      </c>
      <c r="CQ132" t="e">
        <f t="shared" si="59"/>
        <v>#N/A</v>
      </c>
      <c r="CR132" t="e">
        <f t="shared" si="59"/>
        <v>#N/A</v>
      </c>
      <c r="CS132" t="e">
        <f t="shared" si="59"/>
        <v>#N/A</v>
      </c>
    </row>
    <row r="133" spans="3:97" x14ac:dyDescent="0.25">
      <c r="C133" s="1"/>
      <c r="BK133" s="110">
        <f t="shared" si="57"/>
        <v>0</v>
      </c>
      <c r="BL133" s="110">
        <f t="shared" si="57"/>
        <v>0</v>
      </c>
      <c r="BM133" s="110">
        <f t="shared" si="57"/>
        <v>0</v>
      </c>
      <c r="BN133" s="110">
        <f t="shared" si="57"/>
        <v>0</v>
      </c>
      <c r="BO133" s="110">
        <f t="shared" si="57"/>
        <v>0</v>
      </c>
      <c r="BP133" s="110">
        <f t="shared" si="57"/>
        <v>0</v>
      </c>
      <c r="BQ133" s="110">
        <f t="shared" si="57"/>
        <v>0</v>
      </c>
      <c r="BR133" s="110">
        <f t="shared" si="57"/>
        <v>0</v>
      </c>
      <c r="BS133" s="110"/>
      <c r="BT133" s="110">
        <f t="shared" si="40"/>
        <v>0</v>
      </c>
      <c r="BU133" s="80" t="str">
        <f>IFERROR(BT133-(SUMPRODUCT(BZ$13:INDEX($BZ$13:$CH$13,1,$U$4+1),BK133:INDEX($BK$12:$BR$142,B147,$U$4+1))),".")</f>
        <v>.</v>
      </c>
      <c r="BV133" s="80" t="str">
        <f t="shared" si="42"/>
        <v>.</v>
      </c>
      <c r="BW133" s="171" t="str">
        <f t="shared" si="43"/>
        <v>.</v>
      </c>
      <c r="BX133" s="171"/>
      <c r="BY133" t="e">
        <f t="shared" si="58"/>
        <v>#N/A</v>
      </c>
      <c r="BZ133" t="e">
        <f t="shared" si="58"/>
        <v>#N/A</v>
      </c>
      <c r="CA133" t="e">
        <f t="shared" si="58"/>
        <v>#N/A</v>
      </c>
      <c r="CB133" t="e">
        <f t="shared" si="58"/>
        <v>#N/A</v>
      </c>
      <c r="CC133" t="e">
        <f t="shared" si="58"/>
        <v>#N/A</v>
      </c>
      <c r="CD133" t="e">
        <f t="shared" si="58"/>
        <v>#N/A</v>
      </c>
      <c r="CE133" t="e">
        <f t="shared" si="58"/>
        <v>#N/A</v>
      </c>
      <c r="CF133" t="e">
        <f t="shared" si="58"/>
        <v>#N/A</v>
      </c>
      <c r="CG133" t="e">
        <f t="shared" si="58"/>
        <v>#N/A</v>
      </c>
      <c r="CH133" t="e">
        <f t="shared" si="58"/>
        <v>#N/A</v>
      </c>
      <c r="CI133" s="77" t="e">
        <f t="shared" si="59"/>
        <v>#N/A</v>
      </c>
      <c r="CJ133" t="e">
        <f t="shared" si="59"/>
        <v>#N/A</v>
      </c>
      <c r="CK133" t="e">
        <f t="shared" si="59"/>
        <v>#N/A</v>
      </c>
      <c r="CL133" t="e">
        <f t="shared" si="59"/>
        <v>#N/A</v>
      </c>
      <c r="CM133" t="e">
        <f t="shared" si="59"/>
        <v>#N/A</v>
      </c>
      <c r="CN133" t="e">
        <f t="shared" si="59"/>
        <v>#N/A</v>
      </c>
      <c r="CO133" t="e">
        <f t="shared" si="59"/>
        <v>#N/A</v>
      </c>
      <c r="CP133" t="e">
        <f t="shared" si="59"/>
        <v>#N/A</v>
      </c>
      <c r="CQ133" t="e">
        <f t="shared" si="59"/>
        <v>#N/A</v>
      </c>
      <c r="CR133" t="e">
        <f t="shared" si="59"/>
        <v>#N/A</v>
      </c>
      <c r="CS133" t="e">
        <f t="shared" si="59"/>
        <v>#N/A</v>
      </c>
    </row>
    <row r="134" spans="3:97" x14ac:dyDescent="0.25">
      <c r="C134" s="1"/>
      <c r="BK134" s="110">
        <f t="shared" si="57"/>
        <v>0</v>
      </c>
      <c r="BL134" s="110">
        <f t="shared" si="57"/>
        <v>0</v>
      </c>
      <c r="BM134" s="110">
        <f t="shared" si="57"/>
        <v>0</v>
      </c>
      <c r="BN134" s="110">
        <f t="shared" si="57"/>
        <v>0</v>
      </c>
      <c r="BO134" s="110">
        <f t="shared" si="57"/>
        <v>0</v>
      </c>
      <c r="BP134" s="110">
        <f t="shared" si="57"/>
        <v>0</v>
      </c>
      <c r="BQ134" s="110">
        <f t="shared" si="57"/>
        <v>0</v>
      </c>
      <c r="BR134" s="110">
        <f t="shared" si="57"/>
        <v>0</v>
      </c>
      <c r="BS134" s="110"/>
      <c r="BT134" s="110">
        <f t="shared" si="40"/>
        <v>0</v>
      </c>
      <c r="BU134" s="80" t="str">
        <f>IFERROR(BT134-(SUMPRODUCT(BZ$13:INDEX($BZ$13:$CH$13,1,$U$4+1),BK134:INDEX($BK$12:$BR$142,B148,$U$4+1))),".")</f>
        <v>.</v>
      </c>
      <c r="BV134" s="80" t="str">
        <f t="shared" si="42"/>
        <v>.</v>
      </c>
      <c r="BW134" s="171" t="str">
        <f t="shared" si="43"/>
        <v>.</v>
      </c>
      <c r="BX134" s="171"/>
      <c r="BY134" t="e">
        <f t="shared" si="58"/>
        <v>#N/A</v>
      </c>
      <c r="BZ134" t="e">
        <f t="shared" si="58"/>
        <v>#N/A</v>
      </c>
      <c r="CA134" t="e">
        <f t="shared" si="58"/>
        <v>#N/A</v>
      </c>
      <c r="CB134" t="e">
        <f t="shared" si="58"/>
        <v>#N/A</v>
      </c>
      <c r="CC134" t="e">
        <f t="shared" si="58"/>
        <v>#N/A</v>
      </c>
      <c r="CD134" t="e">
        <f t="shared" si="58"/>
        <v>#N/A</v>
      </c>
      <c r="CE134" t="e">
        <f t="shared" si="58"/>
        <v>#N/A</v>
      </c>
      <c r="CF134" t="e">
        <f t="shared" si="58"/>
        <v>#N/A</v>
      </c>
      <c r="CG134" t="e">
        <f t="shared" si="58"/>
        <v>#N/A</v>
      </c>
      <c r="CH134" t="e">
        <f t="shared" si="58"/>
        <v>#N/A</v>
      </c>
      <c r="CI134" s="77" t="e">
        <f t="shared" si="59"/>
        <v>#N/A</v>
      </c>
      <c r="CJ134" t="e">
        <f t="shared" si="59"/>
        <v>#N/A</v>
      </c>
      <c r="CK134" t="e">
        <f t="shared" si="59"/>
        <v>#N/A</v>
      </c>
      <c r="CL134" t="e">
        <f t="shared" si="59"/>
        <v>#N/A</v>
      </c>
      <c r="CM134" t="e">
        <f t="shared" si="59"/>
        <v>#N/A</v>
      </c>
      <c r="CN134" t="e">
        <f t="shared" si="59"/>
        <v>#N/A</v>
      </c>
      <c r="CO134" t="e">
        <f t="shared" si="59"/>
        <v>#N/A</v>
      </c>
      <c r="CP134" t="e">
        <f t="shared" si="59"/>
        <v>#N/A</v>
      </c>
      <c r="CQ134" t="e">
        <f t="shared" si="59"/>
        <v>#N/A</v>
      </c>
      <c r="CR134" t="e">
        <f t="shared" si="59"/>
        <v>#N/A</v>
      </c>
      <c r="CS134" t="e">
        <f t="shared" si="59"/>
        <v>#N/A</v>
      </c>
    </row>
    <row r="135" spans="3:97" x14ac:dyDescent="0.25">
      <c r="C135" s="1"/>
      <c r="BK135" s="110">
        <f t="shared" si="57"/>
        <v>0</v>
      </c>
      <c r="BL135" s="110">
        <f t="shared" si="57"/>
        <v>0</v>
      </c>
      <c r="BM135" s="110">
        <f t="shared" si="57"/>
        <v>0</v>
      </c>
      <c r="BN135" s="110">
        <f t="shared" si="57"/>
        <v>0</v>
      </c>
      <c r="BO135" s="110">
        <f t="shared" si="57"/>
        <v>0</v>
      </c>
      <c r="BP135" s="110">
        <f t="shared" si="57"/>
        <v>0</v>
      </c>
      <c r="BQ135" s="110">
        <f t="shared" si="57"/>
        <v>0</v>
      </c>
      <c r="BR135" s="110">
        <f t="shared" si="57"/>
        <v>0</v>
      </c>
      <c r="BS135" s="110"/>
      <c r="BT135" s="110">
        <f t="shared" si="40"/>
        <v>0</v>
      </c>
      <c r="BU135" s="80" t="str">
        <f>IFERROR(BT135-(SUMPRODUCT(BZ$13:INDEX($BZ$13:$CH$13,1,$U$4+1),BK135:INDEX($BK$12:$BR$142,B149,$U$4+1))),".")</f>
        <v>.</v>
      </c>
      <c r="BV135" s="80" t="str">
        <f t="shared" si="42"/>
        <v>.</v>
      </c>
      <c r="BW135" s="171" t="str">
        <f t="shared" si="43"/>
        <v>.</v>
      </c>
      <c r="BX135" s="171"/>
      <c r="BY135" t="e">
        <f t="shared" si="58"/>
        <v>#N/A</v>
      </c>
      <c r="BZ135" t="e">
        <f t="shared" si="58"/>
        <v>#N/A</v>
      </c>
      <c r="CA135" t="e">
        <f t="shared" si="58"/>
        <v>#N/A</v>
      </c>
      <c r="CB135" t="e">
        <f t="shared" si="58"/>
        <v>#N/A</v>
      </c>
      <c r="CC135" t="e">
        <f t="shared" si="58"/>
        <v>#N/A</v>
      </c>
      <c r="CD135" t="e">
        <f t="shared" si="58"/>
        <v>#N/A</v>
      </c>
      <c r="CE135" t="e">
        <f t="shared" si="58"/>
        <v>#N/A</v>
      </c>
      <c r="CF135" t="e">
        <f t="shared" si="58"/>
        <v>#N/A</v>
      </c>
      <c r="CG135" t="e">
        <f t="shared" si="58"/>
        <v>#N/A</v>
      </c>
      <c r="CH135" t="e">
        <f t="shared" si="58"/>
        <v>#N/A</v>
      </c>
      <c r="CI135" s="77" t="e">
        <f t="shared" si="59"/>
        <v>#N/A</v>
      </c>
      <c r="CJ135" t="e">
        <f t="shared" si="59"/>
        <v>#N/A</v>
      </c>
      <c r="CK135" t="e">
        <f t="shared" si="59"/>
        <v>#N/A</v>
      </c>
      <c r="CL135" t="e">
        <f t="shared" si="59"/>
        <v>#N/A</v>
      </c>
      <c r="CM135" t="e">
        <f t="shared" si="59"/>
        <v>#N/A</v>
      </c>
      <c r="CN135" t="e">
        <f t="shared" si="59"/>
        <v>#N/A</v>
      </c>
      <c r="CO135" t="e">
        <f t="shared" si="59"/>
        <v>#N/A</v>
      </c>
      <c r="CP135" t="e">
        <f t="shared" si="59"/>
        <v>#N/A</v>
      </c>
      <c r="CQ135" t="e">
        <f t="shared" si="59"/>
        <v>#N/A</v>
      </c>
      <c r="CR135" t="e">
        <f t="shared" si="59"/>
        <v>#N/A</v>
      </c>
      <c r="CS135" t="e">
        <f t="shared" si="59"/>
        <v>#N/A</v>
      </c>
    </row>
    <row r="136" spans="3:97" x14ac:dyDescent="0.25">
      <c r="C136" s="1"/>
      <c r="BK136" s="110">
        <f t="shared" si="57"/>
        <v>0</v>
      </c>
      <c r="BL136" s="110">
        <f t="shared" si="57"/>
        <v>0</v>
      </c>
      <c r="BM136" s="110">
        <f t="shared" si="57"/>
        <v>0</v>
      </c>
      <c r="BN136" s="110">
        <f t="shared" si="57"/>
        <v>0</v>
      </c>
      <c r="BO136" s="110">
        <f t="shared" si="57"/>
        <v>0</v>
      </c>
      <c r="BP136" s="110">
        <f t="shared" si="57"/>
        <v>0</v>
      </c>
      <c r="BQ136" s="110">
        <f t="shared" si="57"/>
        <v>0</v>
      </c>
      <c r="BR136" s="110">
        <f t="shared" si="57"/>
        <v>0</v>
      </c>
      <c r="BS136" s="110"/>
      <c r="BT136" s="110">
        <f t="shared" si="40"/>
        <v>0</v>
      </c>
      <c r="BU136" s="80" t="str">
        <f>IFERROR(BT136-(SUMPRODUCT(BZ$13:INDEX($BZ$13:$CH$13,1,$U$4+1),BK136:INDEX($BK$12:$BR$142,B150,$U$4+1))),".")</f>
        <v>.</v>
      </c>
      <c r="BV136" s="80" t="str">
        <f t="shared" si="42"/>
        <v>.</v>
      </c>
      <c r="BW136" s="171" t="str">
        <f t="shared" si="43"/>
        <v>.</v>
      </c>
      <c r="BX136" s="171"/>
      <c r="BY136" t="e">
        <f t="shared" si="58"/>
        <v>#N/A</v>
      </c>
      <c r="BZ136" t="e">
        <f t="shared" si="58"/>
        <v>#N/A</v>
      </c>
      <c r="CA136" t="e">
        <f t="shared" si="58"/>
        <v>#N/A</v>
      </c>
      <c r="CB136" t="e">
        <f t="shared" si="58"/>
        <v>#N/A</v>
      </c>
      <c r="CC136" t="e">
        <f t="shared" si="58"/>
        <v>#N/A</v>
      </c>
      <c r="CD136" t="e">
        <f t="shared" si="58"/>
        <v>#N/A</v>
      </c>
      <c r="CE136" t="e">
        <f t="shared" si="58"/>
        <v>#N/A</v>
      </c>
      <c r="CF136" t="e">
        <f t="shared" si="58"/>
        <v>#N/A</v>
      </c>
      <c r="CG136" t="e">
        <f t="shared" si="58"/>
        <v>#N/A</v>
      </c>
      <c r="CH136" t="e">
        <f t="shared" si="58"/>
        <v>#N/A</v>
      </c>
      <c r="CI136" s="77" t="e">
        <f t="shared" si="59"/>
        <v>#N/A</v>
      </c>
      <c r="CJ136" t="e">
        <f t="shared" si="59"/>
        <v>#N/A</v>
      </c>
      <c r="CK136" t="e">
        <f t="shared" si="59"/>
        <v>#N/A</v>
      </c>
      <c r="CL136" t="e">
        <f t="shared" si="59"/>
        <v>#N/A</v>
      </c>
      <c r="CM136" t="e">
        <f t="shared" si="59"/>
        <v>#N/A</v>
      </c>
      <c r="CN136" t="e">
        <f t="shared" si="59"/>
        <v>#N/A</v>
      </c>
      <c r="CO136" t="e">
        <f t="shared" si="59"/>
        <v>#N/A</v>
      </c>
      <c r="CP136" t="e">
        <f t="shared" si="59"/>
        <v>#N/A</v>
      </c>
      <c r="CQ136" t="e">
        <f t="shared" si="59"/>
        <v>#N/A</v>
      </c>
      <c r="CR136" t="e">
        <f t="shared" si="59"/>
        <v>#N/A</v>
      </c>
      <c r="CS136" t="e">
        <f t="shared" si="59"/>
        <v>#N/A</v>
      </c>
    </row>
    <row r="137" spans="3:97" x14ac:dyDescent="0.25">
      <c r="C137" s="1"/>
      <c r="BK137" s="110">
        <f t="shared" ref="BK137:BR142" si="60">IFERROR(INDEX($AQ$22:$AX$61,$B151,BK$11),0)</f>
        <v>0</v>
      </c>
      <c r="BL137" s="110">
        <f t="shared" si="60"/>
        <v>0</v>
      </c>
      <c r="BM137" s="110">
        <f t="shared" si="60"/>
        <v>0</v>
      </c>
      <c r="BN137" s="110">
        <f t="shared" si="60"/>
        <v>0</v>
      </c>
      <c r="BO137" s="110">
        <f t="shared" si="60"/>
        <v>0</v>
      </c>
      <c r="BP137" s="110">
        <f t="shared" si="60"/>
        <v>0</v>
      </c>
      <c r="BQ137" s="110">
        <f t="shared" si="60"/>
        <v>0</v>
      </c>
      <c r="BR137" s="110">
        <f t="shared" si="60"/>
        <v>0</v>
      </c>
      <c r="BS137" s="110"/>
      <c r="BT137" s="110">
        <f t="shared" si="40"/>
        <v>0</v>
      </c>
      <c r="BU137" s="80" t="str">
        <f>IFERROR(BT137-(SUMPRODUCT(BZ$13:INDEX($BZ$13:$CH$13,1,$U$4+1),BK137:INDEX($BK$12:$BR$142,B151,$U$4+1))),".")</f>
        <v>.</v>
      </c>
      <c r="BV137" s="80" t="str">
        <f t="shared" si="42"/>
        <v>.</v>
      </c>
      <c r="BW137" s="171" t="str">
        <f t="shared" si="43"/>
        <v>.</v>
      </c>
      <c r="BX137" s="171"/>
      <c r="BY137" t="e">
        <f t="shared" si="58"/>
        <v>#N/A</v>
      </c>
      <c r="BZ137" t="e">
        <f t="shared" si="58"/>
        <v>#N/A</v>
      </c>
      <c r="CA137" t="e">
        <f t="shared" si="58"/>
        <v>#N/A</v>
      </c>
      <c r="CB137" t="e">
        <f t="shared" si="58"/>
        <v>#N/A</v>
      </c>
      <c r="CC137" t="e">
        <f t="shared" si="58"/>
        <v>#N/A</v>
      </c>
      <c r="CD137" t="e">
        <f t="shared" si="58"/>
        <v>#N/A</v>
      </c>
      <c r="CE137" t="e">
        <f t="shared" si="58"/>
        <v>#N/A</v>
      </c>
      <c r="CF137" t="e">
        <f t="shared" si="58"/>
        <v>#N/A</v>
      </c>
      <c r="CG137" t="e">
        <f t="shared" si="58"/>
        <v>#N/A</v>
      </c>
      <c r="CH137" t="e">
        <f t="shared" si="58"/>
        <v>#N/A</v>
      </c>
      <c r="CI137" s="77" t="e">
        <f t="shared" si="59"/>
        <v>#N/A</v>
      </c>
      <c r="CJ137" t="e">
        <f t="shared" si="59"/>
        <v>#N/A</v>
      </c>
      <c r="CK137" t="e">
        <f t="shared" si="59"/>
        <v>#N/A</v>
      </c>
      <c r="CL137" t="e">
        <f t="shared" si="59"/>
        <v>#N/A</v>
      </c>
      <c r="CM137" t="e">
        <f t="shared" si="59"/>
        <v>#N/A</v>
      </c>
      <c r="CN137" t="e">
        <f t="shared" si="59"/>
        <v>#N/A</v>
      </c>
      <c r="CO137" t="e">
        <f t="shared" si="59"/>
        <v>#N/A</v>
      </c>
      <c r="CP137" t="e">
        <f t="shared" si="59"/>
        <v>#N/A</v>
      </c>
      <c r="CQ137" t="e">
        <f t="shared" si="59"/>
        <v>#N/A</v>
      </c>
      <c r="CR137" t="e">
        <f t="shared" si="59"/>
        <v>#N/A</v>
      </c>
      <c r="CS137" t="e">
        <f t="shared" si="59"/>
        <v>#N/A</v>
      </c>
    </row>
    <row r="138" spans="3:97" x14ac:dyDescent="0.25">
      <c r="C138" s="1"/>
      <c r="BK138" s="110">
        <f t="shared" si="60"/>
        <v>0</v>
      </c>
      <c r="BL138" s="110">
        <f t="shared" si="60"/>
        <v>0</v>
      </c>
      <c r="BM138" s="110">
        <f t="shared" si="60"/>
        <v>0</v>
      </c>
      <c r="BN138" s="110">
        <f t="shared" si="60"/>
        <v>0</v>
      </c>
      <c r="BO138" s="110">
        <f t="shared" si="60"/>
        <v>0</v>
      </c>
      <c r="BP138" s="110">
        <f t="shared" si="60"/>
        <v>0</v>
      </c>
      <c r="BQ138" s="110">
        <f t="shared" si="60"/>
        <v>0</v>
      </c>
      <c r="BR138" s="110">
        <f t="shared" si="60"/>
        <v>0</v>
      </c>
      <c r="BS138" s="110"/>
      <c r="BT138" s="110">
        <f t="shared" si="40"/>
        <v>0</v>
      </c>
      <c r="BU138" s="80" t="str">
        <f>IFERROR(BT138-(SUMPRODUCT(BZ$13:INDEX($BZ$13:$CH$13,1,$U$4+1),BK138:INDEX($BK$12:$BR$142,B152,$U$4+1))),".")</f>
        <v>.</v>
      </c>
      <c r="BV138" s="80" t="str">
        <f t="shared" si="42"/>
        <v>.</v>
      </c>
      <c r="BW138" s="171" t="str">
        <f t="shared" si="43"/>
        <v>.</v>
      </c>
      <c r="BX138" s="171"/>
      <c r="BY138" t="e">
        <f t="shared" si="58"/>
        <v>#N/A</v>
      </c>
      <c r="BZ138" t="e">
        <f t="shared" si="58"/>
        <v>#N/A</v>
      </c>
      <c r="CA138" t="e">
        <f t="shared" si="58"/>
        <v>#N/A</v>
      </c>
      <c r="CB138" t="e">
        <f t="shared" si="58"/>
        <v>#N/A</v>
      </c>
      <c r="CC138" t="e">
        <f t="shared" si="58"/>
        <v>#N/A</v>
      </c>
      <c r="CD138" t="e">
        <f t="shared" si="58"/>
        <v>#N/A</v>
      </c>
      <c r="CE138" t="e">
        <f t="shared" si="58"/>
        <v>#N/A</v>
      </c>
      <c r="CF138" t="e">
        <f t="shared" si="58"/>
        <v>#N/A</v>
      </c>
      <c r="CG138" t="e">
        <f t="shared" si="58"/>
        <v>#N/A</v>
      </c>
      <c r="CH138" t="e">
        <f t="shared" si="58"/>
        <v>#N/A</v>
      </c>
      <c r="CI138" s="77" t="e">
        <f t="shared" si="59"/>
        <v>#N/A</v>
      </c>
      <c r="CJ138" t="e">
        <f t="shared" si="59"/>
        <v>#N/A</v>
      </c>
      <c r="CK138" t="e">
        <f t="shared" si="59"/>
        <v>#N/A</v>
      </c>
      <c r="CL138" t="e">
        <f t="shared" si="59"/>
        <v>#N/A</v>
      </c>
      <c r="CM138" t="e">
        <f t="shared" si="59"/>
        <v>#N/A</v>
      </c>
      <c r="CN138" t="e">
        <f t="shared" si="59"/>
        <v>#N/A</v>
      </c>
      <c r="CO138" t="e">
        <f t="shared" si="59"/>
        <v>#N/A</v>
      </c>
      <c r="CP138" t="e">
        <f t="shared" si="59"/>
        <v>#N/A</v>
      </c>
      <c r="CQ138" t="e">
        <f t="shared" si="59"/>
        <v>#N/A</v>
      </c>
      <c r="CR138" t="e">
        <f t="shared" si="59"/>
        <v>#N/A</v>
      </c>
      <c r="CS138" t="e">
        <f t="shared" si="59"/>
        <v>#N/A</v>
      </c>
    </row>
    <row r="139" spans="3:97" x14ac:dyDescent="0.25">
      <c r="C139" s="1"/>
      <c r="BK139" s="110">
        <f t="shared" si="60"/>
        <v>0</v>
      </c>
      <c r="BL139" s="110">
        <f t="shared" si="60"/>
        <v>0</v>
      </c>
      <c r="BM139" s="110">
        <f t="shared" si="60"/>
        <v>0</v>
      </c>
      <c r="BN139" s="110">
        <f t="shared" si="60"/>
        <v>0</v>
      </c>
      <c r="BO139" s="110">
        <f t="shared" si="60"/>
        <v>0</v>
      </c>
      <c r="BP139" s="110">
        <f t="shared" si="60"/>
        <v>0</v>
      </c>
      <c r="BQ139" s="110">
        <f t="shared" si="60"/>
        <v>0</v>
      </c>
      <c r="BR139" s="110">
        <f t="shared" si="60"/>
        <v>0</v>
      </c>
      <c r="BS139" s="110"/>
      <c r="BT139" s="110">
        <f t="shared" si="40"/>
        <v>0</v>
      </c>
      <c r="BU139" s="80" t="str">
        <f>IFERROR(BT139-(SUMPRODUCT(BZ$13:INDEX($BZ$13:$CH$13,1,$U$4+1),BK139:INDEX($BK$12:$BR$142,B153,$U$4+1))),".")</f>
        <v>.</v>
      </c>
      <c r="BV139" s="80" t="str">
        <f t="shared" si="42"/>
        <v>.</v>
      </c>
      <c r="BW139" s="171" t="str">
        <f t="shared" si="43"/>
        <v>.</v>
      </c>
      <c r="BX139" s="171"/>
      <c r="BY139" t="e">
        <f t="shared" si="58"/>
        <v>#N/A</v>
      </c>
      <c r="BZ139" t="e">
        <f t="shared" si="58"/>
        <v>#N/A</v>
      </c>
      <c r="CA139" t="e">
        <f t="shared" si="58"/>
        <v>#N/A</v>
      </c>
      <c r="CB139" t="e">
        <f t="shared" si="58"/>
        <v>#N/A</v>
      </c>
      <c r="CC139" t="e">
        <f t="shared" si="58"/>
        <v>#N/A</v>
      </c>
      <c r="CD139" t="e">
        <f t="shared" si="58"/>
        <v>#N/A</v>
      </c>
      <c r="CE139" t="e">
        <f t="shared" si="58"/>
        <v>#N/A</v>
      </c>
      <c r="CF139" t="e">
        <f t="shared" si="58"/>
        <v>#N/A</v>
      </c>
      <c r="CG139" t="e">
        <f t="shared" si="58"/>
        <v>#N/A</v>
      </c>
      <c r="CH139" t="e">
        <f t="shared" si="58"/>
        <v>#N/A</v>
      </c>
      <c r="CI139" s="77" t="e">
        <f t="shared" si="59"/>
        <v>#N/A</v>
      </c>
      <c r="CJ139" t="e">
        <f t="shared" si="59"/>
        <v>#N/A</v>
      </c>
      <c r="CK139" t="e">
        <f t="shared" si="59"/>
        <v>#N/A</v>
      </c>
      <c r="CL139" t="e">
        <f t="shared" si="59"/>
        <v>#N/A</v>
      </c>
      <c r="CM139" t="e">
        <f t="shared" si="59"/>
        <v>#N/A</v>
      </c>
      <c r="CN139" t="e">
        <f t="shared" si="59"/>
        <v>#N/A</v>
      </c>
      <c r="CO139" t="e">
        <f t="shared" si="59"/>
        <v>#N/A</v>
      </c>
      <c r="CP139" t="e">
        <f t="shared" si="59"/>
        <v>#N/A</v>
      </c>
      <c r="CQ139" t="e">
        <f t="shared" si="59"/>
        <v>#N/A</v>
      </c>
      <c r="CR139" t="e">
        <f t="shared" si="59"/>
        <v>#N/A</v>
      </c>
      <c r="CS139" t="e">
        <f t="shared" si="59"/>
        <v>#N/A</v>
      </c>
    </row>
    <row r="140" spans="3:97" x14ac:dyDescent="0.25">
      <c r="C140" s="1"/>
      <c r="BK140" s="110">
        <f t="shared" si="60"/>
        <v>0</v>
      </c>
      <c r="BL140" s="110">
        <f t="shared" si="60"/>
        <v>0</v>
      </c>
      <c r="BM140" s="110">
        <f t="shared" si="60"/>
        <v>0</v>
      </c>
      <c r="BN140" s="110">
        <f t="shared" si="60"/>
        <v>0</v>
      </c>
      <c r="BO140" s="110">
        <f t="shared" si="60"/>
        <v>0</v>
      </c>
      <c r="BP140" s="110">
        <f t="shared" si="60"/>
        <v>0</v>
      </c>
      <c r="BQ140" s="110">
        <f t="shared" si="60"/>
        <v>0</v>
      </c>
      <c r="BR140" s="110">
        <f t="shared" si="60"/>
        <v>0</v>
      </c>
      <c r="BS140" s="110"/>
      <c r="BT140" s="110">
        <f t="shared" ref="BT140:BT142" si="61">BA150</f>
        <v>0</v>
      </c>
      <c r="BU140" s="80" t="str">
        <f>IFERROR(BT140-(SUMPRODUCT(BZ$13:INDEX($BZ$13:$CH$13,1,$U$4+1),BK140:INDEX($BK$12:$BR$142,B154,$U$4+1))),".")</f>
        <v>.</v>
      </c>
      <c r="BV140" s="80" t="str">
        <f t="shared" si="42"/>
        <v>.</v>
      </c>
      <c r="BW140" s="171" t="str">
        <f t="shared" si="43"/>
        <v>.</v>
      </c>
      <c r="BX140" s="171"/>
      <c r="BY140" t="e">
        <f t="shared" si="58"/>
        <v>#N/A</v>
      </c>
      <c r="BZ140" t="e">
        <f t="shared" si="58"/>
        <v>#N/A</v>
      </c>
      <c r="CA140" t="e">
        <f t="shared" si="58"/>
        <v>#N/A</v>
      </c>
      <c r="CB140" t="e">
        <f t="shared" si="58"/>
        <v>#N/A</v>
      </c>
      <c r="CC140" t="e">
        <f t="shared" si="58"/>
        <v>#N/A</v>
      </c>
      <c r="CD140" t="e">
        <f t="shared" si="58"/>
        <v>#N/A</v>
      </c>
      <c r="CE140" t="e">
        <f t="shared" si="58"/>
        <v>#N/A</v>
      </c>
      <c r="CF140" t="e">
        <f t="shared" si="58"/>
        <v>#N/A</v>
      </c>
      <c r="CG140" t="e">
        <f t="shared" si="58"/>
        <v>#N/A</v>
      </c>
      <c r="CH140" t="e">
        <f t="shared" si="58"/>
        <v>#N/A</v>
      </c>
      <c r="CI140" s="77" t="e">
        <f t="shared" si="59"/>
        <v>#N/A</v>
      </c>
      <c r="CJ140" t="e">
        <f t="shared" si="59"/>
        <v>#N/A</v>
      </c>
      <c r="CK140" t="e">
        <f t="shared" si="59"/>
        <v>#N/A</v>
      </c>
      <c r="CL140" t="e">
        <f t="shared" si="59"/>
        <v>#N/A</v>
      </c>
      <c r="CM140" t="e">
        <f t="shared" si="59"/>
        <v>#N/A</v>
      </c>
      <c r="CN140" t="e">
        <f t="shared" si="59"/>
        <v>#N/A</v>
      </c>
      <c r="CO140" t="e">
        <f t="shared" si="59"/>
        <v>#N/A</v>
      </c>
      <c r="CP140" t="e">
        <f t="shared" si="59"/>
        <v>#N/A</v>
      </c>
      <c r="CQ140" t="e">
        <f t="shared" si="59"/>
        <v>#N/A</v>
      </c>
      <c r="CR140" t="e">
        <f t="shared" si="59"/>
        <v>#N/A</v>
      </c>
      <c r="CS140" t="e">
        <f t="shared" si="59"/>
        <v>#N/A</v>
      </c>
    </row>
    <row r="141" spans="3:97" x14ac:dyDescent="0.25">
      <c r="C141" s="1"/>
      <c r="BK141" s="110">
        <f t="shared" si="60"/>
        <v>0</v>
      </c>
      <c r="BL141" s="110">
        <f t="shared" si="60"/>
        <v>0</v>
      </c>
      <c r="BM141" s="110">
        <f t="shared" si="60"/>
        <v>0</v>
      </c>
      <c r="BN141" s="110">
        <f t="shared" si="60"/>
        <v>0</v>
      </c>
      <c r="BO141" s="110">
        <f t="shared" si="60"/>
        <v>0</v>
      </c>
      <c r="BP141" s="110">
        <f t="shared" si="60"/>
        <v>0</v>
      </c>
      <c r="BQ141" s="110">
        <f t="shared" si="60"/>
        <v>0</v>
      </c>
      <c r="BR141" s="110">
        <f t="shared" si="60"/>
        <v>0</v>
      </c>
      <c r="BS141" s="110"/>
      <c r="BT141" s="110">
        <f t="shared" si="61"/>
        <v>0</v>
      </c>
      <c r="BU141" s="80" t="str">
        <f>IFERROR(BT141-(SUMPRODUCT(BZ$13:INDEX($BZ$13:$CH$13,1,$U$4+1),BK141:INDEX($BK$12:$BR$142,B155,$U$4+1))),".")</f>
        <v>.</v>
      </c>
      <c r="BV141" s="80" t="str">
        <f t="shared" ref="BV141:BV142" si="62">IFERROR(BU141/$BV$10,".")</f>
        <v>.</v>
      </c>
      <c r="BW141" s="171" t="str">
        <f t="shared" ref="BW141:BW142" si="63">IFERROR(BU141/BT141,".")</f>
        <v>.</v>
      </c>
      <c r="BX141" s="171"/>
      <c r="BY141" t="e">
        <f t="shared" si="58"/>
        <v>#N/A</v>
      </c>
      <c r="BZ141" t="e">
        <f t="shared" si="58"/>
        <v>#N/A</v>
      </c>
      <c r="CA141" t="e">
        <f t="shared" si="58"/>
        <v>#N/A</v>
      </c>
      <c r="CB141" t="e">
        <f t="shared" si="58"/>
        <v>#N/A</v>
      </c>
      <c r="CC141" t="e">
        <f t="shared" si="58"/>
        <v>#N/A</v>
      </c>
      <c r="CD141" t="e">
        <f t="shared" si="58"/>
        <v>#N/A</v>
      </c>
      <c r="CE141" t="e">
        <f t="shared" si="58"/>
        <v>#N/A</v>
      </c>
      <c r="CF141" t="e">
        <f t="shared" si="58"/>
        <v>#N/A</v>
      </c>
      <c r="CG141" t="e">
        <f t="shared" si="58"/>
        <v>#N/A</v>
      </c>
      <c r="CH141" t="e">
        <f t="shared" si="58"/>
        <v>#N/A</v>
      </c>
      <c r="CI141" s="77" t="e">
        <f t="shared" si="59"/>
        <v>#N/A</v>
      </c>
      <c r="CJ141" t="e">
        <f t="shared" si="59"/>
        <v>#N/A</v>
      </c>
      <c r="CK141" t="e">
        <f t="shared" si="59"/>
        <v>#N/A</v>
      </c>
      <c r="CL141" t="e">
        <f t="shared" si="59"/>
        <v>#N/A</v>
      </c>
      <c r="CM141" t="e">
        <f t="shared" si="59"/>
        <v>#N/A</v>
      </c>
      <c r="CN141" t="e">
        <f t="shared" si="59"/>
        <v>#N/A</v>
      </c>
      <c r="CO141" t="e">
        <f t="shared" si="59"/>
        <v>#N/A</v>
      </c>
      <c r="CP141" t="e">
        <f t="shared" si="59"/>
        <v>#N/A</v>
      </c>
      <c r="CQ141" t="e">
        <f t="shared" si="59"/>
        <v>#N/A</v>
      </c>
      <c r="CR141" t="e">
        <f t="shared" si="59"/>
        <v>#N/A</v>
      </c>
      <c r="CS141" t="e">
        <f t="shared" si="59"/>
        <v>#N/A</v>
      </c>
    </row>
    <row r="142" spans="3:97" x14ac:dyDescent="0.25">
      <c r="C142" s="1"/>
      <c r="BK142" s="110">
        <f t="shared" si="60"/>
        <v>0</v>
      </c>
      <c r="BL142" s="110">
        <f t="shared" si="60"/>
        <v>0</v>
      </c>
      <c r="BM142" s="110">
        <f t="shared" si="60"/>
        <v>0</v>
      </c>
      <c r="BN142" s="110">
        <f t="shared" si="60"/>
        <v>0</v>
      </c>
      <c r="BO142" s="110">
        <f t="shared" si="60"/>
        <v>0</v>
      </c>
      <c r="BP142" s="110">
        <f t="shared" si="60"/>
        <v>0</v>
      </c>
      <c r="BQ142" s="110">
        <f t="shared" si="60"/>
        <v>0</v>
      </c>
      <c r="BR142" s="110">
        <f t="shared" si="60"/>
        <v>0</v>
      </c>
      <c r="BS142" s="110"/>
      <c r="BT142" s="110">
        <f t="shared" si="61"/>
        <v>0</v>
      </c>
      <c r="BU142" s="80" t="str">
        <f>IFERROR(BT142-(SUMPRODUCT(BZ$13:INDEX($BZ$13:$CH$13,1,$U$4+1),BK142:INDEX($BK$12:$BR$142,B156,$U$4+1))),".")</f>
        <v>.</v>
      </c>
      <c r="BV142" s="80" t="str">
        <f t="shared" si="62"/>
        <v>.</v>
      </c>
      <c r="BW142" s="171" t="str">
        <f t="shared" si="63"/>
        <v>.</v>
      </c>
      <c r="BX142" s="171"/>
      <c r="BY142" t="e">
        <f t="shared" ref="BY142:CH151" si="64">$C142*$CH$13+$CG$13*BY$91+$CE$13*BY$91*$C142+$C142^2*$CB$13+$CA$13*BY$91^2</f>
        <v>#N/A</v>
      </c>
      <c r="BZ142" t="e">
        <f t="shared" si="64"/>
        <v>#N/A</v>
      </c>
      <c r="CA142" t="e">
        <f t="shared" si="64"/>
        <v>#N/A</v>
      </c>
      <c r="CB142" t="e">
        <f t="shared" si="64"/>
        <v>#N/A</v>
      </c>
      <c r="CC142" t="e">
        <f t="shared" si="64"/>
        <v>#N/A</v>
      </c>
      <c r="CD142" t="e">
        <f t="shared" si="64"/>
        <v>#N/A</v>
      </c>
      <c r="CE142" t="e">
        <f t="shared" si="64"/>
        <v>#N/A</v>
      </c>
      <c r="CF142" t="e">
        <f t="shared" si="64"/>
        <v>#N/A</v>
      </c>
      <c r="CG142" t="e">
        <f t="shared" si="64"/>
        <v>#N/A</v>
      </c>
      <c r="CH142" t="e">
        <f t="shared" si="64"/>
        <v>#N/A</v>
      </c>
      <c r="CI142" s="77" t="e">
        <f t="shared" ref="CI142:CS151" si="65">$C142*$CH$13+$CG$13*CI$91+$CE$13*CI$91*$C142+$C142^2*$CB$13+$CA$13*CI$91^2</f>
        <v>#N/A</v>
      </c>
      <c r="CJ142" t="e">
        <f t="shared" si="65"/>
        <v>#N/A</v>
      </c>
      <c r="CK142" t="e">
        <f t="shared" si="65"/>
        <v>#N/A</v>
      </c>
      <c r="CL142" t="e">
        <f t="shared" si="65"/>
        <v>#N/A</v>
      </c>
      <c r="CM142" t="e">
        <f t="shared" si="65"/>
        <v>#N/A</v>
      </c>
      <c r="CN142" t="e">
        <f t="shared" si="65"/>
        <v>#N/A</v>
      </c>
      <c r="CO142" t="e">
        <f t="shared" si="65"/>
        <v>#N/A</v>
      </c>
      <c r="CP142" t="e">
        <f t="shared" si="65"/>
        <v>#N/A</v>
      </c>
      <c r="CQ142" t="e">
        <f t="shared" si="65"/>
        <v>#N/A</v>
      </c>
      <c r="CR142" t="e">
        <f t="shared" si="65"/>
        <v>#N/A</v>
      </c>
      <c r="CS142" t="e">
        <f t="shared" si="65"/>
        <v>#N/A</v>
      </c>
    </row>
    <row r="143" spans="3:97" x14ac:dyDescent="0.25">
      <c r="C143" s="1"/>
      <c r="BY143" t="e">
        <f t="shared" si="64"/>
        <v>#N/A</v>
      </c>
      <c r="BZ143" t="e">
        <f t="shared" si="64"/>
        <v>#N/A</v>
      </c>
      <c r="CA143" t="e">
        <f t="shared" si="64"/>
        <v>#N/A</v>
      </c>
      <c r="CB143" t="e">
        <f t="shared" si="64"/>
        <v>#N/A</v>
      </c>
      <c r="CC143" t="e">
        <f t="shared" si="64"/>
        <v>#N/A</v>
      </c>
      <c r="CD143" t="e">
        <f t="shared" si="64"/>
        <v>#N/A</v>
      </c>
      <c r="CE143" t="e">
        <f t="shared" si="64"/>
        <v>#N/A</v>
      </c>
      <c r="CF143" t="e">
        <f t="shared" si="64"/>
        <v>#N/A</v>
      </c>
      <c r="CG143" t="e">
        <f t="shared" si="64"/>
        <v>#N/A</v>
      </c>
      <c r="CH143" t="e">
        <f t="shared" si="64"/>
        <v>#N/A</v>
      </c>
      <c r="CI143" s="77" t="e">
        <f t="shared" si="65"/>
        <v>#N/A</v>
      </c>
      <c r="CJ143" t="e">
        <f t="shared" si="65"/>
        <v>#N/A</v>
      </c>
      <c r="CK143" t="e">
        <f t="shared" si="65"/>
        <v>#N/A</v>
      </c>
      <c r="CL143" t="e">
        <f t="shared" si="65"/>
        <v>#N/A</v>
      </c>
      <c r="CM143" t="e">
        <f t="shared" si="65"/>
        <v>#N/A</v>
      </c>
      <c r="CN143" t="e">
        <f t="shared" si="65"/>
        <v>#N/A</v>
      </c>
      <c r="CO143" t="e">
        <f t="shared" si="65"/>
        <v>#N/A</v>
      </c>
      <c r="CP143" t="e">
        <f t="shared" si="65"/>
        <v>#N/A</v>
      </c>
      <c r="CQ143" t="e">
        <f t="shared" si="65"/>
        <v>#N/A</v>
      </c>
      <c r="CR143" t="e">
        <f t="shared" si="65"/>
        <v>#N/A</v>
      </c>
      <c r="CS143" t="e">
        <f t="shared" si="65"/>
        <v>#N/A</v>
      </c>
    </row>
    <row r="144" spans="3:97" x14ac:dyDescent="0.25">
      <c r="C144" s="1"/>
      <c r="BY144" t="e">
        <f t="shared" si="64"/>
        <v>#N/A</v>
      </c>
      <c r="BZ144" t="e">
        <f t="shared" si="64"/>
        <v>#N/A</v>
      </c>
      <c r="CA144" t="e">
        <f t="shared" si="64"/>
        <v>#N/A</v>
      </c>
      <c r="CB144" t="e">
        <f t="shared" si="64"/>
        <v>#N/A</v>
      </c>
      <c r="CC144" t="e">
        <f t="shared" si="64"/>
        <v>#N/A</v>
      </c>
      <c r="CD144" t="e">
        <f t="shared" si="64"/>
        <v>#N/A</v>
      </c>
      <c r="CE144" t="e">
        <f t="shared" si="64"/>
        <v>#N/A</v>
      </c>
      <c r="CF144" t="e">
        <f t="shared" si="64"/>
        <v>#N/A</v>
      </c>
      <c r="CG144" t="e">
        <f t="shared" si="64"/>
        <v>#N/A</v>
      </c>
      <c r="CH144" t="e">
        <f t="shared" si="64"/>
        <v>#N/A</v>
      </c>
      <c r="CI144" s="77" t="e">
        <f t="shared" si="65"/>
        <v>#N/A</v>
      </c>
      <c r="CJ144" t="e">
        <f t="shared" si="65"/>
        <v>#N/A</v>
      </c>
      <c r="CK144" t="e">
        <f t="shared" si="65"/>
        <v>#N/A</v>
      </c>
      <c r="CL144" t="e">
        <f t="shared" si="65"/>
        <v>#N/A</v>
      </c>
      <c r="CM144" t="e">
        <f t="shared" si="65"/>
        <v>#N/A</v>
      </c>
      <c r="CN144" t="e">
        <f t="shared" si="65"/>
        <v>#N/A</v>
      </c>
      <c r="CO144" t="e">
        <f t="shared" si="65"/>
        <v>#N/A</v>
      </c>
      <c r="CP144" t="e">
        <f t="shared" si="65"/>
        <v>#N/A</v>
      </c>
      <c r="CQ144" t="e">
        <f t="shared" si="65"/>
        <v>#N/A</v>
      </c>
      <c r="CR144" t="e">
        <f t="shared" si="65"/>
        <v>#N/A</v>
      </c>
      <c r="CS144" t="e">
        <f t="shared" si="65"/>
        <v>#N/A</v>
      </c>
    </row>
    <row r="145" spans="3:97" x14ac:dyDescent="0.25">
      <c r="C145" s="1"/>
      <c r="BY145" t="e">
        <f t="shared" si="64"/>
        <v>#N/A</v>
      </c>
      <c r="BZ145" t="e">
        <f t="shared" si="64"/>
        <v>#N/A</v>
      </c>
      <c r="CA145" t="e">
        <f t="shared" si="64"/>
        <v>#N/A</v>
      </c>
      <c r="CB145" t="e">
        <f t="shared" si="64"/>
        <v>#N/A</v>
      </c>
      <c r="CC145" t="e">
        <f t="shared" si="64"/>
        <v>#N/A</v>
      </c>
      <c r="CD145" t="e">
        <f t="shared" si="64"/>
        <v>#N/A</v>
      </c>
      <c r="CE145" t="e">
        <f t="shared" si="64"/>
        <v>#N/A</v>
      </c>
      <c r="CF145" t="e">
        <f t="shared" si="64"/>
        <v>#N/A</v>
      </c>
      <c r="CG145" t="e">
        <f t="shared" si="64"/>
        <v>#N/A</v>
      </c>
      <c r="CH145" t="e">
        <f t="shared" si="64"/>
        <v>#N/A</v>
      </c>
      <c r="CI145" s="77" t="e">
        <f t="shared" si="65"/>
        <v>#N/A</v>
      </c>
      <c r="CJ145" t="e">
        <f t="shared" si="65"/>
        <v>#N/A</v>
      </c>
      <c r="CK145" t="e">
        <f t="shared" si="65"/>
        <v>#N/A</v>
      </c>
      <c r="CL145" t="e">
        <f t="shared" si="65"/>
        <v>#N/A</v>
      </c>
      <c r="CM145" t="e">
        <f t="shared" si="65"/>
        <v>#N/A</v>
      </c>
      <c r="CN145" t="e">
        <f t="shared" si="65"/>
        <v>#N/A</v>
      </c>
      <c r="CO145" t="e">
        <f t="shared" si="65"/>
        <v>#N/A</v>
      </c>
      <c r="CP145" t="e">
        <f t="shared" si="65"/>
        <v>#N/A</v>
      </c>
      <c r="CQ145" t="e">
        <f t="shared" si="65"/>
        <v>#N/A</v>
      </c>
      <c r="CR145" t="e">
        <f t="shared" si="65"/>
        <v>#N/A</v>
      </c>
      <c r="CS145" t="e">
        <f t="shared" si="65"/>
        <v>#N/A</v>
      </c>
    </row>
    <row r="146" spans="3:97" x14ac:dyDescent="0.25">
      <c r="C146" s="1"/>
      <c r="BY146" t="e">
        <f t="shared" si="64"/>
        <v>#N/A</v>
      </c>
      <c r="BZ146" t="e">
        <f t="shared" si="64"/>
        <v>#N/A</v>
      </c>
      <c r="CA146" t="e">
        <f t="shared" si="64"/>
        <v>#N/A</v>
      </c>
      <c r="CB146" t="e">
        <f t="shared" si="64"/>
        <v>#N/A</v>
      </c>
      <c r="CC146" t="e">
        <f t="shared" si="64"/>
        <v>#N/A</v>
      </c>
      <c r="CD146" t="e">
        <f t="shared" si="64"/>
        <v>#N/A</v>
      </c>
      <c r="CE146" t="e">
        <f t="shared" si="64"/>
        <v>#N/A</v>
      </c>
      <c r="CF146" t="e">
        <f t="shared" si="64"/>
        <v>#N/A</v>
      </c>
      <c r="CG146" t="e">
        <f t="shared" si="64"/>
        <v>#N/A</v>
      </c>
      <c r="CH146" t="e">
        <f t="shared" si="64"/>
        <v>#N/A</v>
      </c>
      <c r="CI146" s="77" t="e">
        <f t="shared" si="65"/>
        <v>#N/A</v>
      </c>
      <c r="CJ146" t="e">
        <f t="shared" si="65"/>
        <v>#N/A</v>
      </c>
      <c r="CK146" t="e">
        <f t="shared" si="65"/>
        <v>#N/A</v>
      </c>
      <c r="CL146" t="e">
        <f t="shared" si="65"/>
        <v>#N/A</v>
      </c>
      <c r="CM146" t="e">
        <f t="shared" si="65"/>
        <v>#N/A</v>
      </c>
      <c r="CN146" t="e">
        <f t="shared" si="65"/>
        <v>#N/A</v>
      </c>
      <c r="CO146" t="e">
        <f t="shared" si="65"/>
        <v>#N/A</v>
      </c>
      <c r="CP146" t="e">
        <f t="shared" si="65"/>
        <v>#N/A</v>
      </c>
      <c r="CQ146" t="e">
        <f t="shared" si="65"/>
        <v>#N/A</v>
      </c>
      <c r="CR146" t="e">
        <f t="shared" si="65"/>
        <v>#N/A</v>
      </c>
      <c r="CS146" t="e">
        <f t="shared" si="65"/>
        <v>#N/A</v>
      </c>
    </row>
    <row r="147" spans="3:97" x14ac:dyDescent="0.25">
      <c r="C147" s="1"/>
      <c r="BY147" t="e">
        <f t="shared" si="64"/>
        <v>#N/A</v>
      </c>
      <c r="BZ147" t="e">
        <f t="shared" si="64"/>
        <v>#N/A</v>
      </c>
      <c r="CA147" t="e">
        <f t="shared" si="64"/>
        <v>#N/A</v>
      </c>
      <c r="CB147" t="e">
        <f t="shared" si="64"/>
        <v>#N/A</v>
      </c>
      <c r="CC147" t="e">
        <f t="shared" si="64"/>
        <v>#N/A</v>
      </c>
      <c r="CD147" t="e">
        <f t="shared" si="64"/>
        <v>#N/A</v>
      </c>
      <c r="CE147" t="e">
        <f t="shared" si="64"/>
        <v>#N/A</v>
      </c>
      <c r="CF147" t="e">
        <f t="shared" si="64"/>
        <v>#N/A</v>
      </c>
      <c r="CG147" t="e">
        <f t="shared" si="64"/>
        <v>#N/A</v>
      </c>
      <c r="CH147" t="e">
        <f t="shared" si="64"/>
        <v>#N/A</v>
      </c>
      <c r="CI147" s="77" t="e">
        <f t="shared" si="65"/>
        <v>#N/A</v>
      </c>
      <c r="CJ147" t="e">
        <f t="shared" si="65"/>
        <v>#N/A</v>
      </c>
      <c r="CK147" t="e">
        <f t="shared" si="65"/>
        <v>#N/A</v>
      </c>
      <c r="CL147" t="e">
        <f t="shared" si="65"/>
        <v>#N/A</v>
      </c>
      <c r="CM147" t="e">
        <f t="shared" si="65"/>
        <v>#N/A</v>
      </c>
      <c r="CN147" t="e">
        <f t="shared" si="65"/>
        <v>#N/A</v>
      </c>
      <c r="CO147" t="e">
        <f t="shared" si="65"/>
        <v>#N/A</v>
      </c>
      <c r="CP147" t="e">
        <f t="shared" si="65"/>
        <v>#N/A</v>
      </c>
      <c r="CQ147" t="e">
        <f t="shared" si="65"/>
        <v>#N/A</v>
      </c>
      <c r="CR147" t="e">
        <f t="shared" si="65"/>
        <v>#N/A</v>
      </c>
      <c r="CS147" t="e">
        <f t="shared" si="65"/>
        <v>#N/A</v>
      </c>
    </row>
    <row r="148" spans="3:97" x14ac:dyDescent="0.25">
      <c r="C148" s="1"/>
      <c r="BY148" t="e">
        <f t="shared" si="64"/>
        <v>#N/A</v>
      </c>
      <c r="BZ148" t="e">
        <f t="shared" si="64"/>
        <v>#N/A</v>
      </c>
      <c r="CA148" t="e">
        <f t="shared" si="64"/>
        <v>#N/A</v>
      </c>
      <c r="CB148" t="e">
        <f t="shared" si="64"/>
        <v>#N/A</v>
      </c>
      <c r="CC148" t="e">
        <f t="shared" si="64"/>
        <v>#N/A</v>
      </c>
      <c r="CD148" t="e">
        <f t="shared" si="64"/>
        <v>#N/A</v>
      </c>
      <c r="CE148" t="e">
        <f t="shared" si="64"/>
        <v>#N/A</v>
      </c>
      <c r="CF148" t="e">
        <f t="shared" si="64"/>
        <v>#N/A</v>
      </c>
      <c r="CG148" t="e">
        <f t="shared" si="64"/>
        <v>#N/A</v>
      </c>
      <c r="CH148" t="e">
        <f t="shared" si="64"/>
        <v>#N/A</v>
      </c>
      <c r="CI148" s="77" t="e">
        <f t="shared" si="65"/>
        <v>#N/A</v>
      </c>
      <c r="CJ148" t="e">
        <f t="shared" si="65"/>
        <v>#N/A</v>
      </c>
      <c r="CK148" t="e">
        <f t="shared" si="65"/>
        <v>#N/A</v>
      </c>
      <c r="CL148" t="e">
        <f t="shared" si="65"/>
        <v>#N/A</v>
      </c>
      <c r="CM148" t="e">
        <f t="shared" si="65"/>
        <v>#N/A</v>
      </c>
      <c r="CN148" t="e">
        <f t="shared" si="65"/>
        <v>#N/A</v>
      </c>
      <c r="CO148" t="e">
        <f t="shared" si="65"/>
        <v>#N/A</v>
      </c>
      <c r="CP148" t="e">
        <f t="shared" si="65"/>
        <v>#N/A</v>
      </c>
      <c r="CQ148" t="e">
        <f t="shared" si="65"/>
        <v>#N/A</v>
      </c>
      <c r="CR148" t="e">
        <f t="shared" si="65"/>
        <v>#N/A</v>
      </c>
      <c r="CS148" t="e">
        <f t="shared" si="65"/>
        <v>#N/A</v>
      </c>
    </row>
    <row r="149" spans="3:97" x14ac:dyDescent="0.25">
      <c r="C149" s="1"/>
      <c r="BY149" t="e">
        <f t="shared" si="64"/>
        <v>#N/A</v>
      </c>
      <c r="BZ149" t="e">
        <f t="shared" si="64"/>
        <v>#N/A</v>
      </c>
      <c r="CA149" t="e">
        <f t="shared" si="64"/>
        <v>#N/A</v>
      </c>
      <c r="CB149" t="e">
        <f t="shared" si="64"/>
        <v>#N/A</v>
      </c>
      <c r="CC149" t="e">
        <f t="shared" si="64"/>
        <v>#N/A</v>
      </c>
      <c r="CD149" t="e">
        <f t="shared" si="64"/>
        <v>#N/A</v>
      </c>
      <c r="CE149" t="e">
        <f t="shared" si="64"/>
        <v>#N/A</v>
      </c>
      <c r="CF149" t="e">
        <f t="shared" si="64"/>
        <v>#N/A</v>
      </c>
      <c r="CG149" t="e">
        <f t="shared" si="64"/>
        <v>#N/A</v>
      </c>
      <c r="CH149" t="e">
        <f t="shared" si="64"/>
        <v>#N/A</v>
      </c>
      <c r="CI149" s="77" t="e">
        <f t="shared" si="65"/>
        <v>#N/A</v>
      </c>
      <c r="CJ149" t="e">
        <f t="shared" si="65"/>
        <v>#N/A</v>
      </c>
      <c r="CK149" t="e">
        <f t="shared" si="65"/>
        <v>#N/A</v>
      </c>
      <c r="CL149" t="e">
        <f t="shared" si="65"/>
        <v>#N/A</v>
      </c>
      <c r="CM149" t="e">
        <f t="shared" si="65"/>
        <v>#N/A</v>
      </c>
      <c r="CN149" t="e">
        <f t="shared" si="65"/>
        <v>#N/A</v>
      </c>
      <c r="CO149" t="e">
        <f t="shared" si="65"/>
        <v>#N/A</v>
      </c>
      <c r="CP149" t="e">
        <f t="shared" si="65"/>
        <v>#N/A</v>
      </c>
      <c r="CQ149" t="e">
        <f t="shared" si="65"/>
        <v>#N/A</v>
      </c>
      <c r="CR149" t="e">
        <f t="shared" si="65"/>
        <v>#N/A</v>
      </c>
      <c r="CS149" t="e">
        <f t="shared" si="65"/>
        <v>#N/A</v>
      </c>
    </row>
    <row r="150" spans="3:97" x14ac:dyDescent="0.25">
      <c r="C150" s="1"/>
      <c r="BY150" t="e">
        <f t="shared" si="64"/>
        <v>#N/A</v>
      </c>
      <c r="BZ150" t="e">
        <f t="shared" si="64"/>
        <v>#N/A</v>
      </c>
      <c r="CA150" t="e">
        <f t="shared" si="64"/>
        <v>#N/A</v>
      </c>
      <c r="CB150" t="e">
        <f t="shared" si="64"/>
        <v>#N/A</v>
      </c>
      <c r="CC150" t="e">
        <f t="shared" si="64"/>
        <v>#N/A</v>
      </c>
      <c r="CD150" t="e">
        <f t="shared" si="64"/>
        <v>#N/A</v>
      </c>
      <c r="CE150" t="e">
        <f t="shared" si="64"/>
        <v>#N/A</v>
      </c>
      <c r="CF150" t="e">
        <f t="shared" si="64"/>
        <v>#N/A</v>
      </c>
      <c r="CG150" t="e">
        <f t="shared" si="64"/>
        <v>#N/A</v>
      </c>
      <c r="CH150" t="e">
        <f t="shared" si="64"/>
        <v>#N/A</v>
      </c>
      <c r="CI150" s="77" t="e">
        <f t="shared" si="65"/>
        <v>#N/A</v>
      </c>
      <c r="CJ150" t="e">
        <f t="shared" si="65"/>
        <v>#N/A</v>
      </c>
      <c r="CK150" t="e">
        <f t="shared" si="65"/>
        <v>#N/A</v>
      </c>
      <c r="CL150" t="e">
        <f t="shared" si="65"/>
        <v>#N/A</v>
      </c>
      <c r="CM150" t="e">
        <f t="shared" si="65"/>
        <v>#N/A</v>
      </c>
      <c r="CN150" t="e">
        <f t="shared" si="65"/>
        <v>#N/A</v>
      </c>
      <c r="CO150" t="e">
        <f t="shared" si="65"/>
        <v>#N/A</v>
      </c>
      <c r="CP150" t="e">
        <f t="shared" si="65"/>
        <v>#N/A</v>
      </c>
      <c r="CQ150" t="e">
        <f t="shared" si="65"/>
        <v>#N/A</v>
      </c>
      <c r="CR150" t="e">
        <f t="shared" si="65"/>
        <v>#N/A</v>
      </c>
      <c r="CS150" t="e">
        <f t="shared" si="65"/>
        <v>#N/A</v>
      </c>
    </row>
    <row r="151" spans="3:97" x14ac:dyDescent="0.25">
      <c r="C151" s="1"/>
      <c r="BY151" t="e">
        <f t="shared" si="64"/>
        <v>#N/A</v>
      </c>
      <c r="BZ151" t="e">
        <f t="shared" si="64"/>
        <v>#N/A</v>
      </c>
      <c r="CA151" t="e">
        <f t="shared" si="64"/>
        <v>#N/A</v>
      </c>
      <c r="CB151" t="e">
        <f t="shared" si="64"/>
        <v>#N/A</v>
      </c>
      <c r="CC151" t="e">
        <f t="shared" si="64"/>
        <v>#N/A</v>
      </c>
      <c r="CD151" t="e">
        <f t="shared" si="64"/>
        <v>#N/A</v>
      </c>
      <c r="CE151" t="e">
        <f t="shared" si="64"/>
        <v>#N/A</v>
      </c>
      <c r="CF151" t="e">
        <f t="shared" si="64"/>
        <v>#N/A</v>
      </c>
      <c r="CG151" t="e">
        <f t="shared" si="64"/>
        <v>#N/A</v>
      </c>
      <c r="CH151" t="e">
        <f t="shared" si="64"/>
        <v>#N/A</v>
      </c>
      <c r="CI151" s="77" t="e">
        <f t="shared" si="65"/>
        <v>#N/A</v>
      </c>
      <c r="CJ151" t="e">
        <f t="shared" si="65"/>
        <v>#N/A</v>
      </c>
      <c r="CK151" t="e">
        <f t="shared" si="65"/>
        <v>#N/A</v>
      </c>
      <c r="CL151" t="e">
        <f t="shared" si="65"/>
        <v>#N/A</v>
      </c>
      <c r="CM151" t="e">
        <f t="shared" si="65"/>
        <v>#N/A</v>
      </c>
      <c r="CN151" t="e">
        <f t="shared" si="65"/>
        <v>#N/A</v>
      </c>
      <c r="CO151" t="e">
        <f t="shared" si="65"/>
        <v>#N/A</v>
      </c>
      <c r="CP151" t="e">
        <f t="shared" si="65"/>
        <v>#N/A</v>
      </c>
      <c r="CQ151" t="e">
        <f t="shared" si="65"/>
        <v>#N/A</v>
      </c>
      <c r="CR151" t="e">
        <f t="shared" si="65"/>
        <v>#N/A</v>
      </c>
      <c r="CS151" t="e">
        <f t="shared" si="65"/>
        <v>#N/A</v>
      </c>
    </row>
    <row r="152" spans="3:97" x14ac:dyDescent="0.25">
      <c r="C152" s="1"/>
      <c r="BY152" t="e">
        <f t="shared" ref="BY152:CH161" si="66">$C152*$CH$13+$CG$13*BY$91+$CE$13*BY$91*$C152+$C152^2*$CB$13+$CA$13*BY$91^2</f>
        <v>#N/A</v>
      </c>
      <c r="BZ152" t="e">
        <f t="shared" si="66"/>
        <v>#N/A</v>
      </c>
      <c r="CA152" t="e">
        <f t="shared" si="66"/>
        <v>#N/A</v>
      </c>
      <c r="CB152" t="e">
        <f t="shared" si="66"/>
        <v>#N/A</v>
      </c>
      <c r="CC152" t="e">
        <f t="shared" si="66"/>
        <v>#N/A</v>
      </c>
      <c r="CD152" t="e">
        <f t="shared" si="66"/>
        <v>#N/A</v>
      </c>
      <c r="CE152" t="e">
        <f t="shared" si="66"/>
        <v>#N/A</v>
      </c>
      <c r="CF152" t="e">
        <f t="shared" si="66"/>
        <v>#N/A</v>
      </c>
      <c r="CG152" t="e">
        <f t="shared" si="66"/>
        <v>#N/A</v>
      </c>
      <c r="CH152" t="e">
        <f t="shared" si="66"/>
        <v>#N/A</v>
      </c>
      <c r="CI152" s="77" t="e">
        <f t="shared" ref="CI152:CS161" si="67">$C152*$CH$13+$CG$13*CI$91+$CE$13*CI$91*$C152+$C152^2*$CB$13+$CA$13*CI$91^2</f>
        <v>#N/A</v>
      </c>
      <c r="CJ152" t="e">
        <f t="shared" si="67"/>
        <v>#N/A</v>
      </c>
      <c r="CK152" t="e">
        <f t="shared" si="67"/>
        <v>#N/A</v>
      </c>
      <c r="CL152" t="e">
        <f t="shared" si="67"/>
        <v>#N/A</v>
      </c>
      <c r="CM152" t="e">
        <f t="shared" si="67"/>
        <v>#N/A</v>
      </c>
      <c r="CN152" t="e">
        <f t="shared" si="67"/>
        <v>#N/A</v>
      </c>
      <c r="CO152" t="e">
        <f t="shared" si="67"/>
        <v>#N/A</v>
      </c>
      <c r="CP152" t="e">
        <f t="shared" si="67"/>
        <v>#N/A</v>
      </c>
      <c r="CQ152" t="e">
        <f t="shared" si="67"/>
        <v>#N/A</v>
      </c>
      <c r="CR152" t="e">
        <f t="shared" si="67"/>
        <v>#N/A</v>
      </c>
      <c r="CS152" t="e">
        <f t="shared" si="67"/>
        <v>#N/A</v>
      </c>
    </row>
    <row r="153" spans="3:97" x14ac:dyDescent="0.25">
      <c r="C153" s="1"/>
      <c r="BY153" t="e">
        <f t="shared" si="66"/>
        <v>#N/A</v>
      </c>
      <c r="BZ153" t="e">
        <f t="shared" si="66"/>
        <v>#N/A</v>
      </c>
      <c r="CA153" t="e">
        <f t="shared" si="66"/>
        <v>#N/A</v>
      </c>
      <c r="CB153" t="e">
        <f t="shared" si="66"/>
        <v>#N/A</v>
      </c>
      <c r="CC153" t="e">
        <f t="shared" si="66"/>
        <v>#N/A</v>
      </c>
      <c r="CD153" t="e">
        <f t="shared" si="66"/>
        <v>#N/A</v>
      </c>
      <c r="CE153" t="e">
        <f t="shared" si="66"/>
        <v>#N/A</v>
      </c>
      <c r="CF153" t="e">
        <f t="shared" si="66"/>
        <v>#N/A</v>
      </c>
      <c r="CG153" t="e">
        <f t="shared" si="66"/>
        <v>#N/A</v>
      </c>
      <c r="CH153" t="e">
        <f t="shared" si="66"/>
        <v>#N/A</v>
      </c>
      <c r="CI153" s="77" t="e">
        <f t="shared" si="67"/>
        <v>#N/A</v>
      </c>
      <c r="CJ153" t="e">
        <f t="shared" si="67"/>
        <v>#N/A</v>
      </c>
      <c r="CK153" t="e">
        <f t="shared" si="67"/>
        <v>#N/A</v>
      </c>
      <c r="CL153" t="e">
        <f t="shared" si="67"/>
        <v>#N/A</v>
      </c>
      <c r="CM153" t="e">
        <f t="shared" si="67"/>
        <v>#N/A</v>
      </c>
      <c r="CN153" t="e">
        <f t="shared" si="67"/>
        <v>#N/A</v>
      </c>
      <c r="CO153" t="e">
        <f t="shared" si="67"/>
        <v>#N/A</v>
      </c>
      <c r="CP153" t="e">
        <f t="shared" si="67"/>
        <v>#N/A</v>
      </c>
      <c r="CQ153" t="e">
        <f t="shared" si="67"/>
        <v>#N/A</v>
      </c>
      <c r="CR153" t="e">
        <f t="shared" si="67"/>
        <v>#N/A</v>
      </c>
      <c r="CS153" t="e">
        <f t="shared" si="67"/>
        <v>#N/A</v>
      </c>
    </row>
    <row r="154" spans="3:97" x14ac:dyDescent="0.25">
      <c r="C154" s="1"/>
      <c r="BY154" t="e">
        <f t="shared" si="66"/>
        <v>#N/A</v>
      </c>
      <c r="BZ154" t="e">
        <f t="shared" si="66"/>
        <v>#N/A</v>
      </c>
      <c r="CA154" t="e">
        <f t="shared" si="66"/>
        <v>#N/A</v>
      </c>
      <c r="CB154" t="e">
        <f t="shared" si="66"/>
        <v>#N/A</v>
      </c>
      <c r="CC154" t="e">
        <f t="shared" si="66"/>
        <v>#N/A</v>
      </c>
      <c r="CD154" t="e">
        <f t="shared" si="66"/>
        <v>#N/A</v>
      </c>
      <c r="CE154" t="e">
        <f t="shared" si="66"/>
        <v>#N/A</v>
      </c>
      <c r="CF154" t="e">
        <f t="shared" si="66"/>
        <v>#N/A</v>
      </c>
      <c r="CG154" t="e">
        <f t="shared" si="66"/>
        <v>#N/A</v>
      </c>
      <c r="CH154" t="e">
        <f t="shared" si="66"/>
        <v>#N/A</v>
      </c>
      <c r="CI154" s="77" t="e">
        <f t="shared" si="67"/>
        <v>#N/A</v>
      </c>
      <c r="CJ154" t="e">
        <f t="shared" si="67"/>
        <v>#N/A</v>
      </c>
      <c r="CK154" t="e">
        <f t="shared" si="67"/>
        <v>#N/A</v>
      </c>
      <c r="CL154" t="e">
        <f t="shared" si="67"/>
        <v>#N/A</v>
      </c>
      <c r="CM154" t="e">
        <f t="shared" si="67"/>
        <v>#N/A</v>
      </c>
      <c r="CN154" t="e">
        <f t="shared" si="67"/>
        <v>#N/A</v>
      </c>
      <c r="CO154" t="e">
        <f t="shared" si="67"/>
        <v>#N/A</v>
      </c>
      <c r="CP154" t="e">
        <f t="shared" si="67"/>
        <v>#N/A</v>
      </c>
      <c r="CQ154" t="e">
        <f t="shared" si="67"/>
        <v>#N/A</v>
      </c>
      <c r="CR154" t="e">
        <f t="shared" si="67"/>
        <v>#N/A</v>
      </c>
      <c r="CS154" t="e">
        <f t="shared" si="67"/>
        <v>#N/A</v>
      </c>
    </row>
    <row r="155" spans="3:97" x14ac:dyDescent="0.25">
      <c r="C155" s="1"/>
      <c r="BY155" t="e">
        <f t="shared" si="66"/>
        <v>#N/A</v>
      </c>
      <c r="BZ155" t="e">
        <f t="shared" si="66"/>
        <v>#N/A</v>
      </c>
      <c r="CA155" t="e">
        <f t="shared" si="66"/>
        <v>#N/A</v>
      </c>
      <c r="CB155" t="e">
        <f t="shared" si="66"/>
        <v>#N/A</v>
      </c>
      <c r="CC155" t="e">
        <f t="shared" si="66"/>
        <v>#N/A</v>
      </c>
      <c r="CD155" t="e">
        <f t="shared" si="66"/>
        <v>#N/A</v>
      </c>
      <c r="CE155" t="e">
        <f t="shared" si="66"/>
        <v>#N/A</v>
      </c>
      <c r="CF155" t="e">
        <f t="shared" si="66"/>
        <v>#N/A</v>
      </c>
      <c r="CG155" t="e">
        <f t="shared" si="66"/>
        <v>#N/A</v>
      </c>
      <c r="CH155" t="e">
        <f t="shared" si="66"/>
        <v>#N/A</v>
      </c>
      <c r="CI155" s="77" t="e">
        <f t="shared" si="67"/>
        <v>#N/A</v>
      </c>
      <c r="CJ155" t="e">
        <f t="shared" si="67"/>
        <v>#N/A</v>
      </c>
      <c r="CK155" t="e">
        <f t="shared" si="67"/>
        <v>#N/A</v>
      </c>
      <c r="CL155" t="e">
        <f t="shared" si="67"/>
        <v>#N/A</v>
      </c>
      <c r="CM155" t="e">
        <f t="shared" si="67"/>
        <v>#N/A</v>
      </c>
      <c r="CN155" t="e">
        <f t="shared" si="67"/>
        <v>#N/A</v>
      </c>
      <c r="CO155" t="e">
        <f t="shared" si="67"/>
        <v>#N/A</v>
      </c>
      <c r="CP155" t="e">
        <f t="shared" si="67"/>
        <v>#N/A</v>
      </c>
      <c r="CQ155" t="e">
        <f t="shared" si="67"/>
        <v>#N/A</v>
      </c>
      <c r="CR155" t="e">
        <f t="shared" si="67"/>
        <v>#N/A</v>
      </c>
      <c r="CS155" t="e">
        <f t="shared" si="67"/>
        <v>#N/A</v>
      </c>
    </row>
    <row r="156" spans="3:97" x14ac:dyDescent="0.25">
      <c r="C156" s="1"/>
      <c r="BY156" t="e">
        <f t="shared" si="66"/>
        <v>#N/A</v>
      </c>
      <c r="BZ156" t="e">
        <f t="shared" si="66"/>
        <v>#N/A</v>
      </c>
      <c r="CA156" t="e">
        <f t="shared" si="66"/>
        <v>#N/A</v>
      </c>
      <c r="CB156" t="e">
        <f t="shared" si="66"/>
        <v>#N/A</v>
      </c>
      <c r="CC156" t="e">
        <f t="shared" si="66"/>
        <v>#N/A</v>
      </c>
      <c r="CD156" t="e">
        <f t="shared" si="66"/>
        <v>#N/A</v>
      </c>
      <c r="CE156" t="e">
        <f t="shared" si="66"/>
        <v>#N/A</v>
      </c>
      <c r="CF156" t="e">
        <f t="shared" si="66"/>
        <v>#N/A</v>
      </c>
      <c r="CG156" t="e">
        <f t="shared" si="66"/>
        <v>#N/A</v>
      </c>
      <c r="CH156" t="e">
        <f t="shared" si="66"/>
        <v>#N/A</v>
      </c>
      <c r="CI156" s="77" t="e">
        <f t="shared" si="67"/>
        <v>#N/A</v>
      </c>
      <c r="CJ156" t="e">
        <f t="shared" si="67"/>
        <v>#N/A</v>
      </c>
      <c r="CK156" t="e">
        <f t="shared" si="67"/>
        <v>#N/A</v>
      </c>
      <c r="CL156" t="e">
        <f t="shared" si="67"/>
        <v>#N/A</v>
      </c>
      <c r="CM156" t="e">
        <f t="shared" si="67"/>
        <v>#N/A</v>
      </c>
      <c r="CN156" t="e">
        <f t="shared" si="67"/>
        <v>#N/A</v>
      </c>
      <c r="CO156" t="e">
        <f t="shared" si="67"/>
        <v>#N/A</v>
      </c>
      <c r="CP156" t="e">
        <f t="shared" si="67"/>
        <v>#N/A</v>
      </c>
      <c r="CQ156" t="e">
        <f t="shared" si="67"/>
        <v>#N/A</v>
      </c>
      <c r="CR156" t="e">
        <f t="shared" si="67"/>
        <v>#N/A</v>
      </c>
      <c r="CS156" t="e">
        <f t="shared" si="67"/>
        <v>#N/A</v>
      </c>
    </row>
    <row r="157" spans="3:97" x14ac:dyDescent="0.25">
      <c r="C157" s="1"/>
      <c r="BY157" t="e">
        <f t="shared" si="66"/>
        <v>#N/A</v>
      </c>
      <c r="BZ157" t="e">
        <f t="shared" si="66"/>
        <v>#N/A</v>
      </c>
      <c r="CA157" t="e">
        <f t="shared" si="66"/>
        <v>#N/A</v>
      </c>
      <c r="CB157" t="e">
        <f t="shared" si="66"/>
        <v>#N/A</v>
      </c>
      <c r="CC157" t="e">
        <f t="shared" si="66"/>
        <v>#N/A</v>
      </c>
      <c r="CD157" t="e">
        <f t="shared" si="66"/>
        <v>#N/A</v>
      </c>
      <c r="CE157" t="e">
        <f t="shared" si="66"/>
        <v>#N/A</v>
      </c>
      <c r="CF157" t="e">
        <f t="shared" si="66"/>
        <v>#N/A</v>
      </c>
      <c r="CG157" t="e">
        <f t="shared" si="66"/>
        <v>#N/A</v>
      </c>
      <c r="CH157" t="e">
        <f t="shared" si="66"/>
        <v>#N/A</v>
      </c>
      <c r="CI157" s="77" t="e">
        <f t="shared" si="67"/>
        <v>#N/A</v>
      </c>
      <c r="CJ157" t="e">
        <f t="shared" si="67"/>
        <v>#N/A</v>
      </c>
      <c r="CK157" t="e">
        <f t="shared" si="67"/>
        <v>#N/A</v>
      </c>
      <c r="CL157" t="e">
        <f t="shared" si="67"/>
        <v>#N/A</v>
      </c>
      <c r="CM157" t="e">
        <f t="shared" si="67"/>
        <v>#N/A</v>
      </c>
      <c r="CN157" t="e">
        <f t="shared" si="67"/>
        <v>#N/A</v>
      </c>
      <c r="CO157" t="e">
        <f t="shared" si="67"/>
        <v>#N/A</v>
      </c>
      <c r="CP157" t="e">
        <f t="shared" si="67"/>
        <v>#N/A</v>
      </c>
      <c r="CQ157" t="e">
        <f t="shared" si="67"/>
        <v>#N/A</v>
      </c>
      <c r="CR157" t="e">
        <f t="shared" si="67"/>
        <v>#N/A</v>
      </c>
      <c r="CS157" t="e">
        <f t="shared" si="67"/>
        <v>#N/A</v>
      </c>
    </row>
    <row r="158" spans="3:97" x14ac:dyDescent="0.25">
      <c r="C158" s="1"/>
      <c r="BY158" t="e">
        <f t="shared" si="66"/>
        <v>#N/A</v>
      </c>
      <c r="BZ158" t="e">
        <f t="shared" si="66"/>
        <v>#N/A</v>
      </c>
      <c r="CA158" t="e">
        <f t="shared" si="66"/>
        <v>#N/A</v>
      </c>
      <c r="CB158" t="e">
        <f t="shared" si="66"/>
        <v>#N/A</v>
      </c>
      <c r="CC158" t="e">
        <f t="shared" si="66"/>
        <v>#N/A</v>
      </c>
      <c r="CD158" t="e">
        <f t="shared" si="66"/>
        <v>#N/A</v>
      </c>
      <c r="CE158" t="e">
        <f t="shared" si="66"/>
        <v>#N/A</v>
      </c>
      <c r="CF158" t="e">
        <f t="shared" si="66"/>
        <v>#N/A</v>
      </c>
      <c r="CG158" t="e">
        <f t="shared" si="66"/>
        <v>#N/A</v>
      </c>
      <c r="CH158" t="e">
        <f t="shared" si="66"/>
        <v>#N/A</v>
      </c>
      <c r="CI158" s="77" t="e">
        <f t="shared" si="67"/>
        <v>#N/A</v>
      </c>
      <c r="CJ158" t="e">
        <f t="shared" si="67"/>
        <v>#N/A</v>
      </c>
      <c r="CK158" t="e">
        <f t="shared" si="67"/>
        <v>#N/A</v>
      </c>
      <c r="CL158" t="e">
        <f t="shared" si="67"/>
        <v>#N/A</v>
      </c>
      <c r="CM158" t="e">
        <f t="shared" si="67"/>
        <v>#N/A</v>
      </c>
      <c r="CN158" t="e">
        <f t="shared" si="67"/>
        <v>#N/A</v>
      </c>
      <c r="CO158" t="e">
        <f t="shared" si="67"/>
        <v>#N/A</v>
      </c>
      <c r="CP158" t="e">
        <f t="shared" si="67"/>
        <v>#N/A</v>
      </c>
      <c r="CQ158" t="e">
        <f t="shared" si="67"/>
        <v>#N/A</v>
      </c>
      <c r="CR158" t="e">
        <f t="shared" si="67"/>
        <v>#N/A</v>
      </c>
      <c r="CS158" t="e">
        <f t="shared" si="67"/>
        <v>#N/A</v>
      </c>
    </row>
    <row r="159" spans="3:97" x14ac:dyDescent="0.25">
      <c r="C159" s="1"/>
      <c r="BY159" t="e">
        <f t="shared" si="66"/>
        <v>#N/A</v>
      </c>
      <c r="BZ159" t="e">
        <f t="shared" si="66"/>
        <v>#N/A</v>
      </c>
      <c r="CA159" t="e">
        <f t="shared" si="66"/>
        <v>#N/A</v>
      </c>
      <c r="CB159" t="e">
        <f t="shared" si="66"/>
        <v>#N/A</v>
      </c>
      <c r="CC159" t="e">
        <f t="shared" si="66"/>
        <v>#N/A</v>
      </c>
      <c r="CD159" t="e">
        <f t="shared" si="66"/>
        <v>#N/A</v>
      </c>
      <c r="CE159" t="e">
        <f t="shared" si="66"/>
        <v>#N/A</v>
      </c>
      <c r="CF159" t="e">
        <f t="shared" si="66"/>
        <v>#N/A</v>
      </c>
      <c r="CG159" t="e">
        <f t="shared" si="66"/>
        <v>#N/A</v>
      </c>
      <c r="CH159" t="e">
        <f t="shared" si="66"/>
        <v>#N/A</v>
      </c>
      <c r="CI159" s="77" t="e">
        <f t="shared" si="67"/>
        <v>#N/A</v>
      </c>
      <c r="CJ159" t="e">
        <f t="shared" si="67"/>
        <v>#N/A</v>
      </c>
      <c r="CK159" t="e">
        <f t="shared" si="67"/>
        <v>#N/A</v>
      </c>
      <c r="CL159" t="e">
        <f t="shared" si="67"/>
        <v>#N/A</v>
      </c>
      <c r="CM159" t="e">
        <f t="shared" si="67"/>
        <v>#N/A</v>
      </c>
      <c r="CN159" t="e">
        <f t="shared" si="67"/>
        <v>#N/A</v>
      </c>
      <c r="CO159" t="e">
        <f t="shared" si="67"/>
        <v>#N/A</v>
      </c>
      <c r="CP159" t="e">
        <f t="shared" si="67"/>
        <v>#N/A</v>
      </c>
      <c r="CQ159" t="e">
        <f t="shared" si="67"/>
        <v>#N/A</v>
      </c>
      <c r="CR159" t="e">
        <f t="shared" si="67"/>
        <v>#N/A</v>
      </c>
      <c r="CS159" t="e">
        <f t="shared" si="67"/>
        <v>#N/A</v>
      </c>
    </row>
    <row r="160" spans="3:97" x14ac:dyDescent="0.25">
      <c r="C160" s="1"/>
      <c r="BY160" t="e">
        <f t="shared" si="66"/>
        <v>#N/A</v>
      </c>
      <c r="BZ160" t="e">
        <f t="shared" si="66"/>
        <v>#N/A</v>
      </c>
      <c r="CA160" t="e">
        <f t="shared" si="66"/>
        <v>#N/A</v>
      </c>
      <c r="CB160" t="e">
        <f t="shared" si="66"/>
        <v>#N/A</v>
      </c>
      <c r="CC160" t="e">
        <f t="shared" si="66"/>
        <v>#N/A</v>
      </c>
      <c r="CD160" t="e">
        <f t="shared" si="66"/>
        <v>#N/A</v>
      </c>
      <c r="CE160" t="e">
        <f t="shared" si="66"/>
        <v>#N/A</v>
      </c>
      <c r="CF160" t="e">
        <f t="shared" si="66"/>
        <v>#N/A</v>
      </c>
      <c r="CG160" t="e">
        <f t="shared" si="66"/>
        <v>#N/A</v>
      </c>
      <c r="CH160" t="e">
        <f t="shared" si="66"/>
        <v>#N/A</v>
      </c>
      <c r="CI160" s="77" t="e">
        <f t="shared" si="67"/>
        <v>#N/A</v>
      </c>
      <c r="CJ160" t="e">
        <f t="shared" si="67"/>
        <v>#N/A</v>
      </c>
      <c r="CK160" t="e">
        <f t="shared" si="67"/>
        <v>#N/A</v>
      </c>
      <c r="CL160" t="e">
        <f t="shared" si="67"/>
        <v>#N/A</v>
      </c>
      <c r="CM160" t="e">
        <f t="shared" si="67"/>
        <v>#N/A</v>
      </c>
      <c r="CN160" t="e">
        <f t="shared" si="67"/>
        <v>#N/A</v>
      </c>
      <c r="CO160" t="e">
        <f t="shared" si="67"/>
        <v>#N/A</v>
      </c>
      <c r="CP160" t="e">
        <f t="shared" si="67"/>
        <v>#N/A</v>
      </c>
      <c r="CQ160" t="e">
        <f t="shared" si="67"/>
        <v>#N/A</v>
      </c>
      <c r="CR160" t="e">
        <f t="shared" si="67"/>
        <v>#N/A</v>
      </c>
      <c r="CS160" t="e">
        <f t="shared" si="67"/>
        <v>#N/A</v>
      </c>
    </row>
    <row r="161" spans="3:97" x14ac:dyDescent="0.25">
      <c r="C161" s="1"/>
      <c r="BY161" t="e">
        <f t="shared" si="66"/>
        <v>#N/A</v>
      </c>
      <c r="BZ161" t="e">
        <f t="shared" si="66"/>
        <v>#N/A</v>
      </c>
      <c r="CA161" t="e">
        <f t="shared" si="66"/>
        <v>#N/A</v>
      </c>
      <c r="CB161" t="e">
        <f t="shared" si="66"/>
        <v>#N/A</v>
      </c>
      <c r="CC161" t="e">
        <f t="shared" si="66"/>
        <v>#N/A</v>
      </c>
      <c r="CD161" t="e">
        <f t="shared" si="66"/>
        <v>#N/A</v>
      </c>
      <c r="CE161" t="e">
        <f t="shared" si="66"/>
        <v>#N/A</v>
      </c>
      <c r="CF161" t="e">
        <f t="shared" si="66"/>
        <v>#N/A</v>
      </c>
      <c r="CG161" t="e">
        <f t="shared" si="66"/>
        <v>#N/A</v>
      </c>
      <c r="CH161" t="e">
        <f t="shared" si="66"/>
        <v>#N/A</v>
      </c>
      <c r="CI161" s="77" t="e">
        <f t="shared" si="67"/>
        <v>#N/A</v>
      </c>
      <c r="CJ161" t="e">
        <f t="shared" si="67"/>
        <v>#N/A</v>
      </c>
      <c r="CK161" t="e">
        <f t="shared" si="67"/>
        <v>#N/A</v>
      </c>
      <c r="CL161" t="e">
        <f t="shared" si="67"/>
        <v>#N/A</v>
      </c>
      <c r="CM161" t="e">
        <f t="shared" si="67"/>
        <v>#N/A</v>
      </c>
      <c r="CN161" t="e">
        <f t="shared" si="67"/>
        <v>#N/A</v>
      </c>
      <c r="CO161" t="e">
        <f t="shared" si="67"/>
        <v>#N/A</v>
      </c>
      <c r="CP161" t="e">
        <f t="shared" si="67"/>
        <v>#N/A</v>
      </c>
      <c r="CQ161" t="e">
        <f t="shared" si="67"/>
        <v>#N/A</v>
      </c>
      <c r="CR161" t="e">
        <f t="shared" si="67"/>
        <v>#N/A</v>
      </c>
      <c r="CS161" t="e">
        <f t="shared" si="67"/>
        <v>#N/A</v>
      </c>
    </row>
    <row r="162" spans="3:97" x14ac:dyDescent="0.25">
      <c r="C162" s="1"/>
      <c r="BY162" t="e">
        <f t="shared" ref="BY162:CH171" si="68">$C162*$CH$13+$CG$13*BY$91+$CE$13*BY$91*$C162+$C162^2*$CB$13+$CA$13*BY$91^2</f>
        <v>#N/A</v>
      </c>
      <c r="BZ162" t="e">
        <f t="shared" si="68"/>
        <v>#N/A</v>
      </c>
      <c r="CA162" t="e">
        <f t="shared" si="68"/>
        <v>#N/A</v>
      </c>
      <c r="CB162" t="e">
        <f t="shared" si="68"/>
        <v>#N/A</v>
      </c>
      <c r="CC162" t="e">
        <f t="shared" si="68"/>
        <v>#N/A</v>
      </c>
      <c r="CD162" t="e">
        <f t="shared" si="68"/>
        <v>#N/A</v>
      </c>
      <c r="CE162" t="e">
        <f t="shared" si="68"/>
        <v>#N/A</v>
      </c>
      <c r="CF162" t="e">
        <f t="shared" si="68"/>
        <v>#N/A</v>
      </c>
      <c r="CG162" t="e">
        <f t="shared" si="68"/>
        <v>#N/A</v>
      </c>
      <c r="CH162" t="e">
        <f t="shared" si="68"/>
        <v>#N/A</v>
      </c>
      <c r="CI162" s="77" t="e">
        <f t="shared" ref="CI162:CS171" si="69">$C162*$CH$13+$CG$13*CI$91+$CE$13*CI$91*$C162+$C162^2*$CB$13+$CA$13*CI$91^2</f>
        <v>#N/A</v>
      </c>
      <c r="CJ162" t="e">
        <f t="shared" si="69"/>
        <v>#N/A</v>
      </c>
      <c r="CK162" t="e">
        <f t="shared" si="69"/>
        <v>#N/A</v>
      </c>
      <c r="CL162" t="e">
        <f t="shared" si="69"/>
        <v>#N/A</v>
      </c>
      <c r="CM162" t="e">
        <f t="shared" si="69"/>
        <v>#N/A</v>
      </c>
      <c r="CN162" t="e">
        <f t="shared" si="69"/>
        <v>#N/A</v>
      </c>
      <c r="CO162" t="e">
        <f t="shared" si="69"/>
        <v>#N/A</v>
      </c>
      <c r="CP162" t="e">
        <f t="shared" si="69"/>
        <v>#N/A</v>
      </c>
      <c r="CQ162" t="e">
        <f t="shared" si="69"/>
        <v>#N/A</v>
      </c>
      <c r="CR162" t="e">
        <f t="shared" si="69"/>
        <v>#N/A</v>
      </c>
      <c r="CS162" t="e">
        <f t="shared" si="69"/>
        <v>#N/A</v>
      </c>
    </row>
    <row r="163" spans="3:97" x14ac:dyDescent="0.25">
      <c r="C163" s="1"/>
      <c r="BY163" t="e">
        <f t="shared" si="68"/>
        <v>#N/A</v>
      </c>
      <c r="BZ163" t="e">
        <f t="shared" si="68"/>
        <v>#N/A</v>
      </c>
      <c r="CA163" t="e">
        <f t="shared" si="68"/>
        <v>#N/A</v>
      </c>
      <c r="CB163" t="e">
        <f t="shared" si="68"/>
        <v>#N/A</v>
      </c>
      <c r="CC163" t="e">
        <f t="shared" si="68"/>
        <v>#N/A</v>
      </c>
      <c r="CD163" t="e">
        <f t="shared" si="68"/>
        <v>#N/A</v>
      </c>
      <c r="CE163" t="e">
        <f t="shared" si="68"/>
        <v>#N/A</v>
      </c>
      <c r="CF163" t="e">
        <f t="shared" si="68"/>
        <v>#N/A</v>
      </c>
      <c r="CG163" t="e">
        <f t="shared" si="68"/>
        <v>#N/A</v>
      </c>
      <c r="CH163" t="e">
        <f t="shared" si="68"/>
        <v>#N/A</v>
      </c>
      <c r="CI163" s="77" t="e">
        <f t="shared" si="69"/>
        <v>#N/A</v>
      </c>
      <c r="CJ163" t="e">
        <f t="shared" si="69"/>
        <v>#N/A</v>
      </c>
      <c r="CK163" t="e">
        <f t="shared" si="69"/>
        <v>#N/A</v>
      </c>
      <c r="CL163" t="e">
        <f t="shared" si="69"/>
        <v>#N/A</v>
      </c>
      <c r="CM163" t="e">
        <f t="shared" si="69"/>
        <v>#N/A</v>
      </c>
      <c r="CN163" t="e">
        <f t="shared" si="69"/>
        <v>#N/A</v>
      </c>
      <c r="CO163" t="e">
        <f t="shared" si="69"/>
        <v>#N/A</v>
      </c>
      <c r="CP163" t="e">
        <f t="shared" si="69"/>
        <v>#N/A</v>
      </c>
      <c r="CQ163" t="e">
        <f t="shared" si="69"/>
        <v>#N/A</v>
      </c>
      <c r="CR163" t="e">
        <f t="shared" si="69"/>
        <v>#N/A</v>
      </c>
      <c r="CS163" t="e">
        <f t="shared" si="69"/>
        <v>#N/A</v>
      </c>
    </row>
    <row r="164" spans="3:97" x14ac:dyDescent="0.25">
      <c r="C164" s="1"/>
      <c r="BY164" t="e">
        <f t="shared" si="68"/>
        <v>#N/A</v>
      </c>
      <c r="BZ164" t="e">
        <f t="shared" si="68"/>
        <v>#N/A</v>
      </c>
      <c r="CA164" t="e">
        <f t="shared" si="68"/>
        <v>#N/A</v>
      </c>
      <c r="CB164" t="e">
        <f t="shared" si="68"/>
        <v>#N/A</v>
      </c>
      <c r="CC164" t="e">
        <f t="shared" si="68"/>
        <v>#N/A</v>
      </c>
      <c r="CD164" t="e">
        <f t="shared" si="68"/>
        <v>#N/A</v>
      </c>
      <c r="CE164" t="e">
        <f t="shared" si="68"/>
        <v>#N/A</v>
      </c>
      <c r="CF164" t="e">
        <f t="shared" si="68"/>
        <v>#N/A</v>
      </c>
      <c r="CG164" t="e">
        <f t="shared" si="68"/>
        <v>#N/A</v>
      </c>
      <c r="CH164" t="e">
        <f t="shared" si="68"/>
        <v>#N/A</v>
      </c>
      <c r="CI164" s="77" t="e">
        <f t="shared" si="69"/>
        <v>#N/A</v>
      </c>
      <c r="CJ164" t="e">
        <f t="shared" si="69"/>
        <v>#N/A</v>
      </c>
      <c r="CK164" t="e">
        <f t="shared" si="69"/>
        <v>#N/A</v>
      </c>
      <c r="CL164" t="e">
        <f t="shared" si="69"/>
        <v>#N/A</v>
      </c>
      <c r="CM164" t="e">
        <f t="shared" si="69"/>
        <v>#N/A</v>
      </c>
      <c r="CN164" t="e">
        <f t="shared" si="69"/>
        <v>#N/A</v>
      </c>
      <c r="CO164" t="e">
        <f t="shared" si="69"/>
        <v>#N/A</v>
      </c>
      <c r="CP164" t="e">
        <f t="shared" si="69"/>
        <v>#N/A</v>
      </c>
      <c r="CQ164" t="e">
        <f t="shared" si="69"/>
        <v>#N/A</v>
      </c>
      <c r="CR164" t="e">
        <f t="shared" si="69"/>
        <v>#N/A</v>
      </c>
      <c r="CS164" t="e">
        <f t="shared" si="69"/>
        <v>#N/A</v>
      </c>
    </row>
    <row r="165" spans="3:97" x14ac:dyDescent="0.25">
      <c r="C165" s="1"/>
      <c r="BY165" t="e">
        <f t="shared" si="68"/>
        <v>#N/A</v>
      </c>
      <c r="BZ165" t="e">
        <f t="shared" si="68"/>
        <v>#N/A</v>
      </c>
      <c r="CA165" t="e">
        <f t="shared" si="68"/>
        <v>#N/A</v>
      </c>
      <c r="CB165" t="e">
        <f t="shared" si="68"/>
        <v>#N/A</v>
      </c>
      <c r="CC165" t="e">
        <f t="shared" si="68"/>
        <v>#N/A</v>
      </c>
      <c r="CD165" t="e">
        <f t="shared" si="68"/>
        <v>#N/A</v>
      </c>
      <c r="CE165" t="e">
        <f t="shared" si="68"/>
        <v>#N/A</v>
      </c>
      <c r="CF165" t="e">
        <f t="shared" si="68"/>
        <v>#N/A</v>
      </c>
      <c r="CG165" t="e">
        <f t="shared" si="68"/>
        <v>#N/A</v>
      </c>
      <c r="CH165" t="e">
        <f t="shared" si="68"/>
        <v>#N/A</v>
      </c>
      <c r="CI165" s="77" t="e">
        <f t="shared" si="69"/>
        <v>#N/A</v>
      </c>
      <c r="CJ165" t="e">
        <f t="shared" si="69"/>
        <v>#N/A</v>
      </c>
      <c r="CK165" t="e">
        <f t="shared" si="69"/>
        <v>#N/A</v>
      </c>
      <c r="CL165" t="e">
        <f t="shared" si="69"/>
        <v>#N/A</v>
      </c>
      <c r="CM165" t="e">
        <f t="shared" si="69"/>
        <v>#N/A</v>
      </c>
      <c r="CN165" t="e">
        <f t="shared" si="69"/>
        <v>#N/A</v>
      </c>
      <c r="CO165" t="e">
        <f t="shared" si="69"/>
        <v>#N/A</v>
      </c>
      <c r="CP165" t="e">
        <f t="shared" si="69"/>
        <v>#N/A</v>
      </c>
      <c r="CQ165" t="e">
        <f t="shared" si="69"/>
        <v>#N/A</v>
      </c>
      <c r="CR165" t="e">
        <f t="shared" si="69"/>
        <v>#N/A</v>
      </c>
      <c r="CS165" t="e">
        <f t="shared" si="69"/>
        <v>#N/A</v>
      </c>
    </row>
    <row r="166" spans="3:97" x14ac:dyDescent="0.25">
      <c r="C166" s="1"/>
      <c r="BY166" t="e">
        <f t="shared" si="68"/>
        <v>#N/A</v>
      </c>
      <c r="BZ166" t="e">
        <f t="shared" si="68"/>
        <v>#N/A</v>
      </c>
      <c r="CA166" t="e">
        <f t="shared" si="68"/>
        <v>#N/A</v>
      </c>
      <c r="CB166" t="e">
        <f t="shared" si="68"/>
        <v>#N/A</v>
      </c>
      <c r="CC166" t="e">
        <f t="shared" si="68"/>
        <v>#N/A</v>
      </c>
      <c r="CD166" t="e">
        <f t="shared" si="68"/>
        <v>#N/A</v>
      </c>
      <c r="CE166" t="e">
        <f t="shared" si="68"/>
        <v>#N/A</v>
      </c>
      <c r="CF166" t="e">
        <f t="shared" si="68"/>
        <v>#N/A</v>
      </c>
      <c r="CG166" t="e">
        <f t="shared" si="68"/>
        <v>#N/A</v>
      </c>
      <c r="CH166" t="e">
        <f t="shared" si="68"/>
        <v>#N/A</v>
      </c>
      <c r="CI166" s="77" t="e">
        <f t="shared" si="69"/>
        <v>#N/A</v>
      </c>
      <c r="CJ166" t="e">
        <f t="shared" si="69"/>
        <v>#N/A</v>
      </c>
      <c r="CK166" t="e">
        <f t="shared" si="69"/>
        <v>#N/A</v>
      </c>
      <c r="CL166" t="e">
        <f t="shared" si="69"/>
        <v>#N/A</v>
      </c>
      <c r="CM166" t="e">
        <f t="shared" si="69"/>
        <v>#N/A</v>
      </c>
      <c r="CN166" t="e">
        <f t="shared" si="69"/>
        <v>#N/A</v>
      </c>
      <c r="CO166" t="e">
        <f t="shared" si="69"/>
        <v>#N/A</v>
      </c>
      <c r="CP166" t="e">
        <f t="shared" si="69"/>
        <v>#N/A</v>
      </c>
      <c r="CQ166" t="e">
        <f t="shared" si="69"/>
        <v>#N/A</v>
      </c>
      <c r="CR166" t="e">
        <f t="shared" si="69"/>
        <v>#N/A</v>
      </c>
      <c r="CS166" t="e">
        <f t="shared" si="69"/>
        <v>#N/A</v>
      </c>
    </row>
    <row r="167" spans="3:97" x14ac:dyDescent="0.25">
      <c r="C167" s="1"/>
      <c r="BY167" t="e">
        <f t="shared" si="68"/>
        <v>#N/A</v>
      </c>
      <c r="BZ167" t="e">
        <f t="shared" si="68"/>
        <v>#N/A</v>
      </c>
      <c r="CA167" t="e">
        <f t="shared" si="68"/>
        <v>#N/A</v>
      </c>
      <c r="CB167" t="e">
        <f t="shared" si="68"/>
        <v>#N/A</v>
      </c>
      <c r="CC167" t="e">
        <f t="shared" si="68"/>
        <v>#N/A</v>
      </c>
      <c r="CD167" t="e">
        <f t="shared" si="68"/>
        <v>#N/A</v>
      </c>
      <c r="CE167" t="e">
        <f t="shared" si="68"/>
        <v>#N/A</v>
      </c>
      <c r="CF167" t="e">
        <f t="shared" si="68"/>
        <v>#N/A</v>
      </c>
      <c r="CG167" t="e">
        <f t="shared" si="68"/>
        <v>#N/A</v>
      </c>
      <c r="CH167" t="e">
        <f t="shared" si="68"/>
        <v>#N/A</v>
      </c>
      <c r="CI167" s="77" t="e">
        <f t="shared" si="69"/>
        <v>#N/A</v>
      </c>
      <c r="CJ167" t="e">
        <f t="shared" si="69"/>
        <v>#N/A</v>
      </c>
      <c r="CK167" t="e">
        <f t="shared" si="69"/>
        <v>#N/A</v>
      </c>
      <c r="CL167" t="e">
        <f t="shared" si="69"/>
        <v>#N/A</v>
      </c>
      <c r="CM167" t="e">
        <f t="shared" si="69"/>
        <v>#N/A</v>
      </c>
      <c r="CN167" t="e">
        <f t="shared" si="69"/>
        <v>#N/A</v>
      </c>
      <c r="CO167" t="e">
        <f t="shared" si="69"/>
        <v>#N/A</v>
      </c>
      <c r="CP167" t="e">
        <f t="shared" si="69"/>
        <v>#N/A</v>
      </c>
      <c r="CQ167" t="e">
        <f t="shared" si="69"/>
        <v>#N/A</v>
      </c>
      <c r="CR167" t="e">
        <f t="shared" si="69"/>
        <v>#N/A</v>
      </c>
      <c r="CS167" t="e">
        <f t="shared" si="69"/>
        <v>#N/A</v>
      </c>
    </row>
    <row r="168" spans="3:97" x14ac:dyDescent="0.25">
      <c r="C168" s="1"/>
      <c r="BY168" t="e">
        <f t="shared" si="68"/>
        <v>#N/A</v>
      </c>
      <c r="BZ168" t="e">
        <f t="shared" si="68"/>
        <v>#N/A</v>
      </c>
      <c r="CA168" t="e">
        <f t="shared" si="68"/>
        <v>#N/A</v>
      </c>
      <c r="CB168" t="e">
        <f t="shared" si="68"/>
        <v>#N/A</v>
      </c>
      <c r="CC168" t="e">
        <f t="shared" si="68"/>
        <v>#N/A</v>
      </c>
      <c r="CD168" t="e">
        <f t="shared" si="68"/>
        <v>#N/A</v>
      </c>
      <c r="CE168" t="e">
        <f t="shared" si="68"/>
        <v>#N/A</v>
      </c>
      <c r="CF168" t="e">
        <f t="shared" si="68"/>
        <v>#N/A</v>
      </c>
      <c r="CG168" t="e">
        <f t="shared" si="68"/>
        <v>#N/A</v>
      </c>
      <c r="CH168" t="e">
        <f t="shared" si="68"/>
        <v>#N/A</v>
      </c>
      <c r="CI168" s="77" t="e">
        <f t="shared" si="69"/>
        <v>#N/A</v>
      </c>
      <c r="CJ168" t="e">
        <f t="shared" si="69"/>
        <v>#N/A</v>
      </c>
      <c r="CK168" t="e">
        <f t="shared" si="69"/>
        <v>#N/A</v>
      </c>
      <c r="CL168" t="e">
        <f t="shared" si="69"/>
        <v>#N/A</v>
      </c>
      <c r="CM168" t="e">
        <f t="shared" si="69"/>
        <v>#N/A</v>
      </c>
      <c r="CN168" t="e">
        <f t="shared" si="69"/>
        <v>#N/A</v>
      </c>
      <c r="CO168" t="e">
        <f t="shared" si="69"/>
        <v>#N/A</v>
      </c>
      <c r="CP168" t="e">
        <f t="shared" si="69"/>
        <v>#N/A</v>
      </c>
      <c r="CQ168" t="e">
        <f t="shared" si="69"/>
        <v>#N/A</v>
      </c>
      <c r="CR168" t="e">
        <f t="shared" si="69"/>
        <v>#N/A</v>
      </c>
      <c r="CS168" t="e">
        <f t="shared" si="69"/>
        <v>#N/A</v>
      </c>
    </row>
    <row r="169" spans="3:97" x14ac:dyDescent="0.25">
      <c r="C169" s="1"/>
      <c r="BY169" t="e">
        <f t="shared" si="68"/>
        <v>#N/A</v>
      </c>
      <c r="BZ169" t="e">
        <f t="shared" si="68"/>
        <v>#N/A</v>
      </c>
      <c r="CA169" t="e">
        <f t="shared" si="68"/>
        <v>#N/A</v>
      </c>
      <c r="CB169" t="e">
        <f t="shared" si="68"/>
        <v>#N/A</v>
      </c>
      <c r="CC169" t="e">
        <f t="shared" si="68"/>
        <v>#N/A</v>
      </c>
      <c r="CD169" t="e">
        <f t="shared" si="68"/>
        <v>#N/A</v>
      </c>
      <c r="CE169" t="e">
        <f t="shared" si="68"/>
        <v>#N/A</v>
      </c>
      <c r="CF169" t="e">
        <f t="shared" si="68"/>
        <v>#N/A</v>
      </c>
      <c r="CG169" t="e">
        <f t="shared" si="68"/>
        <v>#N/A</v>
      </c>
      <c r="CH169" t="e">
        <f t="shared" si="68"/>
        <v>#N/A</v>
      </c>
      <c r="CI169" s="77" t="e">
        <f t="shared" si="69"/>
        <v>#N/A</v>
      </c>
      <c r="CJ169" t="e">
        <f t="shared" si="69"/>
        <v>#N/A</v>
      </c>
      <c r="CK169" t="e">
        <f t="shared" si="69"/>
        <v>#N/A</v>
      </c>
      <c r="CL169" t="e">
        <f t="shared" si="69"/>
        <v>#N/A</v>
      </c>
      <c r="CM169" t="e">
        <f t="shared" si="69"/>
        <v>#N/A</v>
      </c>
      <c r="CN169" t="e">
        <f t="shared" si="69"/>
        <v>#N/A</v>
      </c>
      <c r="CO169" t="e">
        <f t="shared" si="69"/>
        <v>#N/A</v>
      </c>
      <c r="CP169" t="e">
        <f t="shared" si="69"/>
        <v>#N/A</v>
      </c>
      <c r="CQ169" t="e">
        <f t="shared" si="69"/>
        <v>#N/A</v>
      </c>
      <c r="CR169" t="e">
        <f t="shared" si="69"/>
        <v>#N/A</v>
      </c>
      <c r="CS169" t="e">
        <f t="shared" si="69"/>
        <v>#N/A</v>
      </c>
    </row>
    <row r="170" spans="3:97" x14ac:dyDescent="0.25">
      <c r="C170" s="1"/>
      <c r="BY170" t="e">
        <f t="shared" si="68"/>
        <v>#N/A</v>
      </c>
      <c r="BZ170" t="e">
        <f t="shared" si="68"/>
        <v>#N/A</v>
      </c>
      <c r="CA170" t="e">
        <f t="shared" si="68"/>
        <v>#N/A</v>
      </c>
      <c r="CB170" t="e">
        <f t="shared" si="68"/>
        <v>#N/A</v>
      </c>
      <c r="CC170" t="e">
        <f t="shared" si="68"/>
        <v>#N/A</v>
      </c>
      <c r="CD170" t="e">
        <f t="shared" si="68"/>
        <v>#N/A</v>
      </c>
      <c r="CE170" t="e">
        <f t="shared" si="68"/>
        <v>#N/A</v>
      </c>
      <c r="CF170" t="e">
        <f t="shared" si="68"/>
        <v>#N/A</v>
      </c>
      <c r="CG170" t="e">
        <f t="shared" si="68"/>
        <v>#N/A</v>
      </c>
      <c r="CH170" t="e">
        <f t="shared" si="68"/>
        <v>#N/A</v>
      </c>
      <c r="CI170" s="77" t="e">
        <f t="shared" si="69"/>
        <v>#N/A</v>
      </c>
      <c r="CJ170" t="e">
        <f t="shared" si="69"/>
        <v>#N/A</v>
      </c>
      <c r="CK170" t="e">
        <f t="shared" si="69"/>
        <v>#N/A</v>
      </c>
      <c r="CL170" t="e">
        <f t="shared" si="69"/>
        <v>#N/A</v>
      </c>
      <c r="CM170" t="e">
        <f t="shared" si="69"/>
        <v>#N/A</v>
      </c>
      <c r="CN170" t="e">
        <f t="shared" si="69"/>
        <v>#N/A</v>
      </c>
      <c r="CO170" t="e">
        <f t="shared" si="69"/>
        <v>#N/A</v>
      </c>
      <c r="CP170" t="e">
        <f t="shared" si="69"/>
        <v>#N/A</v>
      </c>
      <c r="CQ170" t="e">
        <f t="shared" si="69"/>
        <v>#N/A</v>
      </c>
      <c r="CR170" t="e">
        <f t="shared" si="69"/>
        <v>#N/A</v>
      </c>
      <c r="CS170" t="e">
        <f t="shared" si="69"/>
        <v>#N/A</v>
      </c>
    </row>
    <row r="171" spans="3:97" x14ac:dyDescent="0.25">
      <c r="C171" s="1"/>
      <c r="BY171" t="e">
        <f t="shared" si="68"/>
        <v>#N/A</v>
      </c>
      <c r="BZ171" t="e">
        <f t="shared" si="68"/>
        <v>#N/A</v>
      </c>
      <c r="CA171" t="e">
        <f t="shared" si="68"/>
        <v>#N/A</v>
      </c>
      <c r="CB171" t="e">
        <f t="shared" si="68"/>
        <v>#N/A</v>
      </c>
      <c r="CC171" t="e">
        <f t="shared" si="68"/>
        <v>#N/A</v>
      </c>
      <c r="CD171" t="e">
        <f t="shared" si="68"/>
        <v>#N/A</v>
      </c>
      <c r="CE171" t="e">
        <f t="shared" si="68"/>
        <v>#N/A</v>
      </c>
      <c r="CF171" t="e">
        <f t="shared" si="68"/>
        <v>#N/A</v>
      </c>
      <c r="CG171" t="e">
        <f t="shared" si="68"/>
        <v>#N/A</v>
      </c>
      <c r="CH171" t="e">
        <f t="shared" si="68"/>
        <v>#N/A</v>
      </c>
      <c r="CI171" s="77" t="e">
        <f t="shared" si="69"/>
        <v>#N/A</v>
      </c>
      <c r="CJ171" t="e">
        <f t="shared" si="69"/>
        <v>#N/A</v>
      </c>
      <c r="CK171" t="e">
        <f t="shared" si="69"/>
        <v>#N/A</v>
      </c>
      <c r="CL171" t="e">
        <f t="shared" si="69"/>
        <v>#N/A</v>
      </c>
      <c r="CM171" t="e">
        <f t="shared" si="69"/>
        <v>#N/A</v>
      </c>
      <c r="CN171" t="e">
        <f t="shared" si="69"/>
        <v>#N/A</v>
      </c>
      <c r="CO171" t="e">
        <f t="shared" si="69"/>
        <v>#N/A</v>
      </c>
      <c r="CP171" t="e">
        <f t="shared" si="69"/>
        <v>#N/A</v>
      </c>
      <c r="CQ171" t="e">
        <f t="shared" si="69"/>
        <v>#N/A</v>
      </c>
      <c r="CR171" t="e">
        <f t="shared" si="69"/>
        <v>#N/A</v>
      </c>
      <c r="CS171" t="e">
        <f t="shared" si="69"/>
        <v>#N/A</v>
      </c>
    </row>
    <row r="172" spans="3:97" x14ac:dyDescent="0.25">
      <c r="C172" s="1"/>
      <c r="BY172" t="e">
        <f t="shared" ref="BY172:CH181" si="70">$C172*$CH$13+$CG$13*BY$91+$CE$13*BY$91*$C172+$C172^2*$CB$13+$CA$13*BY$91^2</f>
        <v>#N/A</v>
      </c>
      <c r="BZ172" t="e">
        <f t="shared" si="70"/>
        <v>#N/A</v>
      </c>
      <c r="CA172" t="e">
        <f t="shared" si="70"/>
        <v>#N/A</v>
      </c>
      <c r="CB172" t="e">
        <f t="shared" si="70"/>
        <v>#N/A</v>
      </c>
      <c r="CC172" t="e">
        <f t="shared" si="70"/>
        <v>#N/A</v>
      </c>
      <c r="CD172" t="e">
        <f t="shared" si="70"/>
        <v>#N/A</v>
      </c>
      <c r="CE172" t="e">
        <f t="shared" si="70"/>
        <v>#N/A</v>
      </c>
      <c r="CF172" t="e">
        <f t="shared" si="70"/>
        <v>#N/A</v>
      </c>
      <c r="CG172" t="e">
        <f t="shared" si="70"/>
        <v>#N/A</v>
      </c>
      <c r="CH172" t="e">
        <f t="shared" si="70"/>
        <v>#N/A</v>
      </c>
      <c r="CI172" s="77" t="e">
        <f t="shared" ref="CI172:CS181" si="71">$C172*$CH$13+$CG$13*CI$91+$CE$13*CI$91*$C172+$C172^2*$CB$13+$CA$13*CI$91^2</f>
        <v>#N/A</v>
      </c>
      <c r="CJ172" t="e">
        <f t="shared" si="71"/>
        <v>#N/A</v>
      </c>
      <c r="CK172" t="e">
        <f t="shared" si="71"/>
        <v>#N/A</v>
      </c>
      <c r="CL172" t="e">
        <f t="shared" si="71"/>
        <v>#N/A</v>
      </c>
      <c r="CM172" t="e">
        <f t="shared" si="71"/>
        <v>#N/A</v>
      </c>
      <c r="CN172" t="e">
        <f t="shared" si="71"/>
        <v>#N/A</v>
      </c>
      <c r="CO172" t="e">
        <f t="shared" si="71"/>
        <v>#N/A</v>
      </c>
      <c r="CP172" t="e">
        <f t="shared" si="71"/>
        <v>#N/A</v>
      </c>
      <c r="CQ172" t="e">
        <f t="shared" si="71"/>
        <v>#N/A</v>
      </c>
      <c r="CR172" t="e">
        <f t="shared" si="71"/>
        <v>#N/A</v>
      </c>
      <c r="CS172" t="e">
        <f t="shared" si="71"/>
        <v>#N/A</v>
      </c>
    </row>
    <row r="173" spans="3:97" x14ac:dyDescent="0.25">
      <c r="C173" s="1"/>
      <c r="BY173" t="e">
        <f t="shared" si="70"/>
        <v>#N/A</v>
      </c>
      <c r="BZ173" t="e">
        <f t="shared" si="70"/>
        <v>#N/A</v>
      </c>
      <c r="CA173" t="e">
        <f t="shared" si="70"/>
        <v>#N/A</v>
      </c>
      <c r="CB173" t="e">
        <f t="shared" si="70"/>
        <v>#N/A</v>
      </c>
      <c r="CC173" t="e">
        <f t="shared" si="70"/>
        <v>#N/A</v>
      </c>
      <c r="CD173" t="e">
        <f t="shared" si="70"/>
        <v>#N/A</v>
      </c>
      <c r="CE173" t="e">
        <f t="shared" si="70"/>
        <v>#N/A</v>
      </c>
      <c r="CF173" t="e">
        <f t="shared" si="70"/>
        <v>#N/A</v>
      </c>
      <c r="CG173" t="e">
        <f t="shared" si="70"/>
        <v>#N/A</v>
      </c>
      <c r="CH173" t="e">
        <f t="shared" si="70"/>
        <v>#N/A</v>
      </c>
      <c r="CI173" s="77" t="e">
        <f t="shared" si="71"/>
        <v>#N/A</v>
      </c>
      <c r="CJ173" t="e">
        <f t="shared" si="71"/>
        <v>#N/A</v>
      </c>
      <c r="CK173" t="e">
        <f t="shared" si="71"/>
        <v>#N/A</v>
      </c>
      <c r="CL173" t="e">
        <f t="shared" si="71"/>
        <v>#N/A</v>
      </c>
      <c r="CM173" t="e">
        <f t="shared" si="71"/>
        <v>#N/A</v>
      </c>
      <c r="CN173" t="e">
        <f t="shared" si="71"/>
        <v>#N/A</v>
      </c>
      <c r="CO173" t="e">
        <f t="shared" si="71"/>
        <v>#N/A</v>
      </c>
      <c r="CP173" t="e">
        <f t="shared" si="71"/>
        <v>#N/A</v>
      </c>
      <c r="CQ173" t="e">
        <f t="shared" si="71"/>
        <v>#N/A</v>
      </c>
      <c r="CR173" t="e">
        <f t="shared" si="71"/>
        <v>#N/A</v>
      </c>
      <c r="CS173" t="e">
        <f t="shared" si="71"/>
        <v>#N/A</v>
      </c>
    </row>
    <row r="174" spans="3:97" x14ac:dyDescent="0.25">
      <c r="C174" s="1"/>
      <c r="BY174" t="e">
        <f t="shared" si="70"/>
        <v>#N/A</v>
      </c>
      <c r="BZ174" t="e">
        <f t="shared" si="70"/>
        <v>#N/A</v>
      </c>
      <c r="CA174" t="e">
        <f t="shared" si="70"/>
        <v>#N/A</v>
      </c>
      <c r="CB174" t="e">
        <f t="shared" si="70"/>
        <v>#N/A</v>
      </c>
      <c r="CC174" t="e">
        <f t="shared" si="70"/>
        <v>#N/A</v>
      </c>
      <c r="CD174" t="e">
        <f t="shared" si="70"/>
        <v>#N/A</v>
      </c>
      <c r="CE174" t="e">
        <f t="shared" si="70"/>
        <v>#N/A</v>
      </c>
      <c r="CF174" t="e">
        <f t="shared" si="70"/>
        <v>#N/A</v>
      </c>
      <c r="CG174" t="e">
        <f t="shared" si="70"/>
        <v>#N/A</v>
      </c>
      <c r="CH174" t="e">
        <f t="shared" si="70"/>
        <v>#N/A</v>
      </c>
      <c r="CI174" s="77" t="e">
        <f t="shared" si="71"/>
        <v>#N/A</v>
      </c>
      <c r="CJ174" t="e">
        <f t="shared" si="71"/>
        <v>#N/A</v>
      </c>
      <c r="CK174" t="e">
        <f t="shared" si="71"/>
        <v>#N/A</v>
      </c>
      <c r="CL174" t="e">
        <f t="shared" si="71"/>
        <v>#N/A</v>
      </c>
      <c r="CM174" t="e">
        <f t="shared" si="71"/>
        <v>#N/A</v>
      </c>
      <c r="CN174" t="e">
        <f t="shared" si="71"/>
        <v>#N/A</v>
      </c>
      <c r="CO174" t="e">
        <f t="shared" si="71"/>
        <v>#N/A</v>
      </c>
      <c r="CP174" t="e">
        <f t="shared" si="71"/>
        <v>#N/A</v>
      </c>
      <c r="CQ174" t="e">
        <f t="shared" si="71"/>
        <v>#N/A</v>
      </c>
      <c r="CR174" t="e">
        <f t="shared" si="71"/>
        <v>#N/A</v>
      </c>
      <c r="CS174" t="e">
        <f t="shared" si="71"/>
        <v>#N/A</v>
      </c>
    </row>
    <row r="175" spans="3:97" x14ac:dyDescent="0.25">
      <c r="C175" s="1"/>
      <c r="BY175" t="e">
        <f t="shared" si="70"/>
        <v>#N/A</v>
      </c>
      <c r="BZ175" t="e">
        <f t="shared" si="70"/>
        <v>#N/A</v>
      </c>
      <c r="CA175" t="e">
        <f t="shared" si="70"/>
        <v>#N/A</v>
      </c>
      <c r="CB175" t="e">
        <f t="shared" si="70"/>
        <v>#N/A</v>
      </c>
      <c r="CC175" t="e">
        <f t="shared" si="70"/>
        <v>#N/A</v>
      </c>
      <c r="CD175" t="e">
        <f t="shared" si="70"/>
        <v>#N/A</v>
      </c>
      <c r="CE175" t="e">
        <f t="shared" si="70"/>
        <v>#N/A</v>
      </c>
      <c r="CF175" t="e">
        <f t="shared" si="70"/>
        <v>#N/A</v>
      </c>
      <c r="CG175" t="e">
        <f t="shared" si="70"/>
        <v>#N/A</v>
      </c>
      <c r="CH175" t="e">
        <f t="shared" si="70"/>
        <v>#N/A</v>
      </c>
      <c r="CI175" s="77" t="e">
        <f t="shared" si="71"/>
        <v>#N/A</v>
      </c>
      <c r="CJ175" t="e">
        <f t="shared" si="71"/>
        <v>#N/A</v>
      </c>
      <c r="CK175" t="e">
        <f t="shared" si="71"/>
        <v>#N/A</v>
      </c>
      <c r="CL175" t="e">
        <f t="shared" si="71"/>
        <v>#N/A</v>
      </c>
      <c r="CM175" t="e">
        <f t="shared" si="71"/>
        <v>#N/A</v>
      </c>
      <c r="CN175" t="e">
        <f t="shared" si="71"/>
        <v>#N/A</v>
      </c>
      <c r="CO175" t="e">
        <f t="shared" si="71"/>
        <v>#N/A</v>
      </c>
      <c r="CP175" t="e">
        <f t="shared" si="71"/>
        <v>#N/A</v>
      </c>
      <c r="CQ175" t="e">
        <f t="shared" si="71"/>
        <v>#N/A</v>
      </c>
      <c r="CR175" t="e">
        <f t="shared" si="71"/>
        <v>#N/A</v>
      </c>
      <c r="CS175" t="e">
        <f t="shared" si="71"/>
        <v>#N/A</v>
      </c>
    </row>
    <row r="176" spans="3:97" x14ac:dyDescent="0.25">
      <c r="C176" s="1"/>
      <c r="BY176" t="e">
        <f t="shared" si="70"/>
        <v>#N/A</v>
      </c>
      <c r="BZ176" t="e">
        <f t="shared" si="70"/>
        <v>#N/A</v>
      </c>
      <c r="CA176" t="e">
        <f t="shared" si="70"/>
        <v>#N/A</v>
      </c>
      <c r="CB176" t="e">
        <f t="shared" si="70"/>
        <v>#N/A</v>
      </c>
      <c r="CC176" t="e">
        <f t="shared" si="70"/>
        <v>#N/A</v>
      </c>
      <c r="CD176" t="e">
        <f t="shared" si="70"/>
        <v>#N/A</v>
      </c>
      <c r="CE176" t="e">
        <f t="shared" si="70"/>
        <v>#N/A</v>
      </c>
      <c r="CF176" t="e">
        <f t="shared" si="70"/>
        <v>#N/A</v>
      </c>
      <c r="CG176" t="e">
        <f t="shared" si="70"/>
        <v>#N/A</v>
      </c>
      <c r="CH176" t="e">
        <f t="shared" si="70"/>
        <v>#N/A</v>
      </c>
      <c r="CI176" s="77" t="e">
        <f t="shared" si="71"/>
        <v>#N/A</v>
      </c>
      <c r="CJ176" t="e">
        <f t="shared" si="71"/>
        <v>#N/A</v>
      </c>
      <c r="CK176" t="e">
        <f t="shared" si="71"/>
        <v>#N/A</v>
      </c>
      <c r="CL176" t="e">
        <f t="shared" si="71"/>
        <v>#N/A</v>
      </c>
      <c r="CM176" t="e">
        <f t="shared" si="71"/>
        <v>#N/A</v>
      </c>
      <c r="CN176" t="e">
        <f t="shared" si="71"/>
        <v>#N/A</v>
      </c>
      <c r="CO176" t="e">
        <f t="shared" si="71"/>
        <v>#N/A</v>
      </c>
      <c r="CP176" t="e">
        <f t="shared" si="71"/>
        <v>#N/A</v>
      </c>
      <c r="CQ176" t="e">
        <f t="shared" si="71"/>
        <v>#N/A</v>
      </c>
      <c r="CR176" t="e">
        <f t="shared" si="71"/>
        <v>#N/A</v>
      </c>
      <c r="CS176" t="e">
        <f t="shared" si="71"/>
        <v>#N/A</v>
      </c>
    </row>
    <row r="177" spans="3:97" x14ac:dyDescent="0.25">
      <c r="C177" s="1"/>
      <c r="BY177" t="e">
        <f t="shared" si="70"/>
        <v>#N/A</v>
      </c>
      <c r="BZ177" t="e">
        <f t="shared" si="70"/>
        <v>#N/A</v>
      </c>
      <c r="CA177" t="e">
        <f t="shared" si="70"/>
        <v>#N/A</v>
      </c>
      <c r="CB177" t="e">
        <f t="shared" si="70"/>
        <v>#N/A</v>
      </c>
      <c r="CC177" t="e">
        <f t="shared" si="70"/>
        <v>#N/A</v>
      </c>
      <c r="CD177" t="e">
        <f t="shared" si="70"/>
        <v>#N/A</v>
      </c>
      <c r="CE177" t="e">
        <f t="shared" si="70"/>
        <v>#N/A</v>
      </c>
      <c r="CF177" t="e">
        <f t="shared" si="70"/>
        <v>#N/A</v>
      </c>
      <c r="CG177" t="e">
        <f t="shared" si="70"/>
        <v>#N/A</v>
      </c>
      <c r="CH177" t="e">
        <f t="shared" si="70"/>
        <v>#N/A</v>
      </c>
      <c r="CI177" s="77" t="e">
        <f t="shared" si="71"/>
        <v>#N/A</v>
      </c>
      <c r="CJ177" t="e">
        <f t="shared" si="71"/>
        <v>#N/A</v>
      </c>
      <c r="CK177" t="e">
        <f t="shared" si="71"/>
        <v>#N/A</v>
      </c>
      <c r="CL177" t="e">
        <f t="shared" si="71"/>
        <v>#N/A</v>
      </c>
      <c r="CM177" t="e">
        <f t="shared" si="71"/>
        <v>#N/A</v>
      </c>
      <c r="CN177" t="e">
        <f t="shared" si="71"/>
        <v>#N/A</v>
      </c>
      <c r="CO177" t="e">
        <f t="shared" si="71"/>
        <v>#N/A</v>
      </c>
      <c r="CP177" t="e">
        <f t="shared" si="71"/>
        <v>#N/A</v>
      </c>
      <c r="CQ177" t="e">
        <f t="shared" si="71"/>
        <v>#N/A</v>
      </c>
      <c r="CR177" t="e">
        <f t="shared" si="71"/>
        <v>#N/A</v>
      </c>
      <c r="CS177" t="e">
        <f t="shared" si="71"/>
        <v>#N/A</v>
      </c>
    </row>
    <row r="178" spans="3:97" x14ac:dyDescent="0.25">
      <c r="C178" s="1"/>
      <c r="BY178" t="e">
        <f t="shared" si="70"/>
        <v>#N/A</v>
      </c>
      <c r="BZ178" t="e">
        <f t="shared" si="70"/>
        <v>#N/A</v>
      </c>
      <c r="CA178" t="e">
        <f t="shared" si="70"/>
        <v>#N/A</v>
      </c>
      <c r="CB178" t="e">
        <f t="shared" si="70"/>
        <v>#N/A</v>
      </c>
      <c r="CC178" t="e">
        <f t="shared" si="70"/>
        <v>#N/A</v>
      </c>
      <c r="CD178" t="e">
        <f t="shared" si="70"/>
        <v>#N/A</v>
      </c>
      <c r="CE178" t="e">
        <f t="shared" si="70"/>
        <v>#N/A</v>
      </c>
      <c r="CF178" t="e">
        <f t="shared" si="70"/>
        <v>#N/A</v>
      </c>
      <c r="CG178" t="e">
        <f t="shared" si="70"/>
        <v>#N/A</v>
      </c>
      <c r="CH178" t="e">
        <f t="shared" si="70"/>
        <v>#N/A</v>
      </c>
      <c r="CI178" s="77" t="e">
        <f t="shared" si="71"/>
        <v>#N/A</v>
      </c>
      <c r="CJ178" t="e">
        <f t="shared" si="71"/>
        <v>#N/A</v>
      </c>
      <c r="CK178" t="e">
        <f t="shared" si="71"/>
        <v>#N/A</v>
      </c>
      <c r="CL178" t="e">
        <f t="shared" si="71"/>
        <v>#N/A</v>
      </c>
      <c r="CM178" t="e">
        <f t="shared" si="71"/>
        <v>#N/A</v>
      </c>
      <c r="CN178" t="e">
        <f t="shared" si="71"/>
        <v>#N/A</v>
      </c>
      <c r="CO178" t="e">
        <f t="shared" si="71"/>
        <v>#N/A</v>
      </c>
      <c r="CP178" t="e">
        <f t="shared" si="71"/>
        <v>#N/A</v>
      </c>
      <c r="CQ178" t="e">
        <f t="shared" si="71"/>
        <v>#N/A</v>
      </c>
      <c r="CR178" t="e">
        <f t="shared" si="71"/>
        <v>#N/A</v>
      </c>
      <c r="CS178" t="e">
        <f t="shared" si="71"/>
        <v>#N/A</v>
      </c>
    </row>
    <row r="179" spans="3:97" x14ac:dyDescent="0.25">
      <c r="C179" s="1"/>
      <c r="BY179" t="e">
        <f t="shared" si="70"/>
        <v>#N/A</v>
      </c>
      <c r="BZ179" t="e">
        <f t="shared" si="70"/>
        <v>#N/A</v>
      </c>
      <c r="CA179" t="e">
        <f t="shared" si="70"/>
        <v>#N/A</v>
      </c>
      <c r="CB179" t="e">
        <f t="shared" si="70"/>
        <v>#N/A</v>
      </c>
      <c r="CC179" t="e">
        <f t="shared" si="70"/>
        <v>#N/A</v>
      </c>
      <c r="CD179" t="e">
        <f t="shared" si="70"/>
        <v>#N/A</v>
      </c>
      <c r="CE179" t="e">
        <f t="shared" si="70"/>
        <v>#N/A</v>
      </c>
      <c r="CF179" t="e">
        <f t="shared" si="70"/>
        <v>#N/A</v>
      </c>
      <c r="CG179" t="e">
        <f t="shared" si="70"/>
        <v>#N/A</v>
      </c>
      <c r="CH179" t="e">
        <f t="shared" si="70"/>
        <v>#N/A</v>
      </c>
      <c r="CI179" s="77" t="e">
        <f t="shared" si="71"/>
        <v>#N/A</v>
      </c>
      <c r="CJ179" t="e">
        <f t="shared" si="71"/>
        <v>#N/A</v>
      </c>
      <c r="CK179" t="e">
        <f t="shared" si="71"/>
        <v>#N/A</v>
      </c>
      <c r="CL179" t="e">
        <f t="shared" si="71"/>
        <v>#N/A</v>
      </c>
      <c r="CM179" t="e">
        <f t="shared" si="71"/>
        <v>#N/A</v>
      </c>
      <c r="CN179" t="e">
        <f t="shared" si="71"/>
        <v>#N/A</v>
      </c>
      <c r="CO179" t="e">
        <f t="shared" si="71"/>
        <v>#N/A</v>
      </c>
      <c r="CP179" t="e">
        <f t="shared" si="71"/>
        <v>#N/A</v>
      </c>
      <c r="CQ179" t="e">
        <f t="shared" si="71"/>
        <v>#N/A</v>
      </c>
      <c r="CR179" t="e">
        <f t="shared" si="71"/>
        <v>#N/A</v>
      </c>
      <c r="CS179" t="e">
        <f t="shared" si="71"/>
        <v>#N/A</v>
      </c>
    </row>
    <row r="180" spans="3:97" x14ac:dyDescent="0.25">
      <c r="C180" s="1"/>
      <c r="BY180" t="e">
        <f t="shared" si="70"/>
        <v>#N/A</v>
      </c>
      <c r="BZ180" t="e">
        <f t="shared" si="70"/>
        <v>#N/A</v>
      </c>
      <c r="CA180" t="e">
        <f t="shared" si="70"/>
        <v>#N/A</v>
      </c>
      <c r="CB180" t="e">
        <f t="shared" si="70"/>
        <v>#N/A</v>
      </c>
      <c r="CC180" t="e">
        <f t="shared" si="70"/>
        <v>#N/A</v>
      </c>
      <c r="CD180" t="e">
        <f t="shared" si="70"/>
        <v>#N/A</v>
      </c>
      <c r="CE180" t="e">
        <f t="shared" si="70"/>
        <v>#N/A</v>
      </c>
      <c r="CF180" t="e">
        <f t="shared" si="70"/>
        <v>#N/A</v>
      </c>
      <c r="CG180" t="e">
        <f t="shared" si="70"/>
        <v>#N/A</v>
      </c>
      <c r="CH180" t="e">
        <f t="shared" si="70"/>
        <v>#N/A</v>
      </c>
      <c r="CI180" s="77" t="e">
        <f t="shared" si="71"/>
        <v>#N/A</v>
      </c>
      <c r="CJ180" t="e">
        <f t="shared" si="71"/>
        <v>#N/A</v>
      </c>
      <c r="CK180" t="e">
        <f t="shared" si="71"/>
        <v>#N/A</v>
      </c>
      <c r="CL180" t="e">
        <f t="shared" si="71"/>
        <v>#N/A</v>
      </c>
      <c r="CM180" t="e">
        <f t="shared" si="71"/>
        <v>#N/A</v>
      </c>
      <c r="CN180" t="e">
        <f t="shared" si="71"/>
        <v>#N/A</v>
      </c>
      <c r="CO180" t="e">
        <f t="shared" si="71"/>
        <v>#N/A</v>
      </c>
      <c r="CP180" t="e">
        <f t="shared" si="71"/>
        <v>#N/A</v>
      </c>
      <c r="CQ180" t="e">
        <f t="shared" si="71"/>
        <v>#N/A</v>
      </c>
      <c r="CR180" t="e">
        <f t="shared" si="71"/>
        <v>#N/A</v>
      </c>
      <c r="CS180" t="e">
        <f t="shared" si="71"/>
        <v>#N/A</v>
      </c>
    </row>
    <row r="181" spans="3:97" x14ac:dyDescent="0.25">
      <c r="C181" s="1"/>
      <c r="BY181" t="e">
        <f t="shared" si="70"/>
        <v>#N/A</v>
      </c>
      <c r="BZ181" t="e">
        <f t="shared" si="70"/>
        <v>#N/A</v>
      </c>
      <c r="CA181" t="e">
        <f t="shared" si="70"/>
        <v>#N/A</v>
      </c>
      <c r="CB181" t="e">
        <f t="shared" si="70"/>
        <v>#N/A</v>
      </c>
      <c r="CC181" t="e">
        <f t="shared" si="70"/>
        <v>#N/A</v>
      </c>
      <c r="CD181" t="e">
        <f t="shared" si="70"/>
        <v>#N/A</v>
      </c>
      <c r="CE181" t="e">
        <f t="shared" si="70"/>
        <v>#N/A</v>
      </c>
      <c r="CF181" t="e">
        <f t="shared" si="70"/>
        <v>#N/A</v>
      </c>
      <c r="CG181" t="e">
        <f t="shared" si="70"/>
        <v>#N/A</v>
      </c>
      <c r="CH181" t="e">
        <f t="shared" si="70"/>
        <v>#N/A</v>
      </c>
      <c r="CI181" s="77" t="e">
        <f t="shared" si="71"/>
        <v>#N/A</v>
      </c>
      <c r="CJ181" t="e">
        <f t="shared" si="71"/>
        <v>#N/A</v>
      </c>
      <c r="CK181" t="e">
        <f t="shared" si="71"/>
        <v>#N/A</v>
      </c>
      <c r="CL181" t="e">
        <f t="shared" si="71"/>
        <v>#N/A</v>
      </c>
      <c r="CM181" t="e">
        <f t="shared" si="71"/>
        <v>#N/A</v>
      </c>
      <c r="CN181" t="e">
        <f t="shared" si="71"/>
        <v>#N/A</v>
      </c>
      <c r="CO181" t="e">
        <f t="shared" si="71"/>
        <v>#N/A</v>
      </c>
      <c r="CP181" t="e">
        <f t="shared" si="71"/>
        <v>#N/A</v>
      </c>
      <c r="CQ181" t="e">
        <f t="shared" si="71"/>
        <v>#N/A</v>
      </c>
      <c r="CR181" t="e">
        <f t="shared" si="71"/>
        <v>#N/A</v>
      </c>
      <c r="CS181" t="e">
        <f t="shared" si="71"/>
        <v>#N/A</v>
      </c>
    </row>
    <row r="182" spans="3:97" x14ac:dyDescent="0.25">
      <c r="C182" s="1"/>
      <c r="BY182" t="e">
        <f t="shared" ref="BY182:CH191" si="72">$C182*$CH$13+$CG$13*BY$91+$CE$13*BY$91*$C182+$C182^2*$CB$13+$CA$13*BY$91^2</f>
        <v>#N/A</v>
      </c>
      <c r="BZ182" t="e">
        <f t="shared" si="72"/>
        <v>#N/A</v>
      </c>
      <c r="CA182" t="e">
        <f t="shared" si="72"/>
        <v>#N/A</v>
      </c>
      <c r="CB182" t="e">
        <f t="shared" si="72"/>
        <v>#N/A</v>
      </c>
      <c r="CC182" t="e">
        <f t="shared" si="72"/>
        <v>#N/A</v>
      </c>
      <c r="CD182" t="e">
        <f t="shared" si="72"/>
        <v>#N/A</v>
      </c>
      <c r="CE182" t="e">
        <f t="shared" si="72"/>
        <v>#N/A</v>
      </c>
      <c r="CF182" t="e">
        <f t="shared" si="72"/>
        <v>#N/A</v>
      </c>
      <c r="CG182" t="e">
        <f t="shared" si="72"/>
        <v>#N/A</v>
      </c>
      <c r="CH182" t="e">
        <f t="shared" si="72"/>
        <v>#N/A</v>
      </c>
      <c r="CI182" s="77" t="e">
        <f t="shared" ref="CI182:CS191" si="73">$C182*$CH$13+$CG$13*CI$91+$CE$13*CI$91*$C182+$C182^2*$CB$13+$CA$13*CI$91^2</f>
        <v>#N/A</v>
      </c>
      <c r="CJ182" t="e">
        <f t="shared" si="73"/>
        <v>#N/A</v>
      </c>
      <c r="CK182" t="e">
        <f t="shared" si="73"/>
        <v>#N/A</v>
      </c>
      <c r="CL182" t="e">
        <f t="shared" si="73"/>
        <v>#N/A</v>
      </c>
      <c r="CM182" t="e">
        <f t="shared" si="73"/>
        <v>#N/A</v>
      </c>
      <c r="CN182" t="e">
        <f t="shared" si="73"/>
        <v>#N/A</v>
      </c>
      <c r="CO182" t="e">
        <f t="shared" si="73"/>
        <v>#N/A</v>
      </c>
      <c r="CP182" t="e">
        <f t="shared" si="73"/>
        <v>#N/A</v>
      </c>
      <c r="CQ182" t="e">
        <f t="shared" si="73"/>
        <v>#N/A</v>
      </c>
      <c r="CR182" t="e">
        <f t="shared" si="73"/>
        <v>#N/A</v>
      </c>
      <c r="CS182" t="e">
        <f t="shared" si="73"/>
        <v>#N/A</v>
      </c>
    </row>
    <row r="183" spans="3:97" x14ac:dyDescent="0.25">
      <c r="C183" s="1"/>
      <c r="BY183" t="e">
        <f t="shared" si="72"/>
        <v>#N/A</v>
      </c>
      <c r="BZ183" t="e">
        <f t="shared" si="72"/>
        <v>#N/A</v>
      </c>
      <c r="CA183" t="e">
        <f t="shared" si="72"/>
        <v>#N/A</v>
      </c>
      <c r="CB183" t="e">
        <f t="shared" si="72"/>
        <v>#N/A</v>
      </c>
      <c r="CC183" t="e">
        <f t="shared" si="72"/>
        <v>#N/A</v>
      </c>
      <c r="CD183" t="e">
        <f t="shared" si="72"/>
        <v>#N/A</v>
      </c>
      <c r="CE183" t="e">
        <f t="shared" si="72"/>
        <v>#N/A</v>
      </c>
      <c r="CF183" t="e">
        <f t="shared" si="72"/>
        <v>#N/A</v>
      </c>
      <c r="CG183" t="e">
        <f t="shared" si="72"/>
        <v>#N/A</v>
      </c>
      <c r="CH183" t="e">
        <f t="shared" si="72"/>
        <v>#N/A</v>
      </c>
      <c r="CI183" s="77" t="e">
        <f t="shared" si="73"/>
        <v>#N/A</v>
      </c>
      <c r="CJ183" t="e">
        <f t="shared" si="73"/>
        <v>#N/A</v>
      </c>
      <c r="CK183" t="e">
        <f t="shared" si="73"/>
        <v>#N/A</v>
      </c>
      <c r="CL183" t="e">
        <f t="shared" si="73"/>
        <v>#N/A</v>
      </c>
      <c r="CM183" t="e">
        <f t="shared" si="73"/>
        <v>#N/A</v>
      </c>
      <c r="CN183" t="e">
        <f t="shared" si="73"/>
        <v>#N/A</v>
      </c>
      <c r="CO183" t="e">
        <f t="shared" si="73"/>
        <v>#N/A</v>
      </c>
      <c r="CP183" t="e">
        <f t="shared" si="73"/>
        <v>#N/A</v>
      </c>
      <c r="CQ183" t="e">
        <f t="shared" si="73"/>
        <v>#N/A</v>
      </c>
      <c r="CR183" t="e">
        <f t="shared" si="73"/>
        <v>#N/A</v>
      </c>
      <c r="CS183" t="e">
        <f t="shared" si="73"/>
        <v>#N/A</v>
      </c>
    </row>
    <row r="184" spans="3:97" x14ac:dyDescent="0.25">
      <c r="C184" s="1"/>
      <c r="BY184" t="e">
        <f t="shared" si="72"/>
        <v>#N/A</v>
      </c>
      <c r="BZ184" t="e">
        <f t="shared" si="72"/>
        <v>#N/A</v>
      </c>
      <c r="CA184" t="e">
        <f t="shared" si="72"/>
        <v>#N/A</v>
      </c>
      <c r="CB184" t="e">
        <f t="shared" si="72"/>
        <v>#N/A</v>
      </c>
      <c r="CC184" t="e">
        <f t="shared" si="72"/>
        <v>#N/A</v>
      </c>
      <c r="CD184" t="e">
        <f t="shared" si="72"/>
        <v>#N/A</v>
      </c>
      <c r="CE184" t="e">
        <f t="shared" si="72"/>
        <v>#N/A</v>
      </c>
      <c r="CF184" t="e">
        <f t="shared" si="72"/>
        <v>#N/A</v>
      </c>
      <c r="CG184" t="e">
        <f t="shared" si="72"/>
        <v>#N/A</v>
      </c>
      <c r="CH184" t="e">
        <f t="shared" si="72"/>
        <v>#N/A</v>
      </c>
      <c r="CI184" s="77" t="e">
        <f t="shared" si="73"/>
        <v>#N/A</v>
      </c>
      <c r="CJ184" t="e">
        <f t="shared" si="73"/>
        <v>#N/A</v>
      </c>
      <c r="CK184" t="e">
        <f t="shared" si="73"/>
        <v>#N/A</v>
      </c>
      <c r="CL184" t="e">
        <f t="shared" si="73"/>
        <v>#N/A</v>
      </c>
      <c r="CM184" t="e">
        <f t="shared" si="73"/>
        <v>#N/A</v>
      </c>
      <c r="CN184" t="e">
        <f t="shared" si="73"/>
        <v>#N/A</v>
      </c>
      <c r="CO184" t="e">
        <f t="shared" si="73"/>
        <v>#N/A</v>
      </c>
      <c r="CP184" t="e">
        <f t="shared" si="73"/>
        <v>#N/A</v>
      </c>
      <c r="CQ184" t="e">
        <f t="shared" si="73"/>
        <v>#N/A</v>
      </c>
      <c r="CR184" t="e">
        <f t="shared" si="73"/>
        <v>#N/A</v>
      </c>
      <c r="CS184" t="e">
        <f t="shared" si="73"/>
        <v>#N/A</v>
      </c>
    </row>
    <row r="185" spans="3:97" x14ac:dyDescent="0.25">
      <c r="C185" s="1"/>
      <c r="BY185" t="e">
        <f t="shared" si="72"/>
        <v>#N/A</v>
      </c>
      <c r="BZ185" t="e">
        <f t="shared" si="72"/>
        <v>#N/A</v>
      </c>
      <c r="CA185" t="e">
        <f t="shared" si="72"/>
        <v>#N/A</v>
      </c>
      <c r="CB185" t="e">
        <f t="shared" si="72"/>
        <v>#N/A</v>
      </c>
      <c r="CC185" t="e">
        <f t="shared" si="72"/>
        <v>#N/A</v>
      </c>
      <c r="CD185" t="e">
        <f t="shared" si="72"/>
        <v>#N/A</v>
      </c>
      <c r="CE185" t="e">
        <f t="shared" si="72"/>
        <v>#N/A</v>
      </c>
      <c r="CF185" t="e">
        <f t="shared" si="72"/>
        <v>#N/A</v>
      </c>
      <c r="CG185" t="e">
        <f t="shared" si="72"/>
        <v>#N/A</v>
      </c>
      <c r="CH185" t="e">
        <f t="shared" si="72"/>
        <v>#N/A</v>
      </c>
      <c r="CI185" s="77" t="e">
        <f t="shared" si="73"/>
        <v>#N/A</v>
      </c>
      <c r="CJ185" t="e">
        <f t="shared" si="73"/>
        <v>#N/A</v>
      </c>
      <c r="CK185" t="e">
        <f t="shared" si="73"/>
        <v>#N/A</v>
      </c>
      <c r="CL185" t="e">
        <f t="shared" si="73"/>
        <v>#N/A</v>
      </c>
      <c r="CM185" t="e">
        <f t="shared" si="73"/>
        <v>#N/A</v>
      </c>
      <c r="CN185" t="e">
        <f t="shared" si="73"/>
        <v>#N/A</v>
      </c>
      <c r="CO185" t="e">
        <f t="shared" si="73"/>
        <v>#N/A</v>
      </c>
      <c r="CP185" t="e">
        <f t="shared" si="73"/>
        <v>#N/A</v>
      </c>
      <c r="CQ185" t="e">
        <f t="shared" si="73"/>
        <v>#N/A</v>
      </c>
      <c r="CR185" t="e">
        <f t="shared" si="73"/>
        <v>#N/A</v>
      </c>
      <c r="CS185" t="e">
        <f t="shared" si="73"/>
        <v>#N/A</v>
      </c>
    </row>
    <row r="186" spans="3:97" x14ac:dyDescent="0.25">
      <c r="C186" s="1"/>
      <c r="BY186" t="e">
        <f t="shared" si="72"/>
        <v>#N/A</v>
      </c>
      <c r="BZ186" t="e">
        <f t="shared" si="72"/>
        <v>#N/A</v>
      </c>
      <c r="CA186" t="e">
        <f t="shared" si="72"/>
        <v>#N/A</v>
      </c>
      <c r="CB186" t="e">
        <f t="shared" si="72"/>
        <v>#N/A</v>
      </c>
      <c r="CC186" t="e">
        <f t="shared" si="72"/>
        <v>#N/A</v>
      </c>
      <c r="CD186" t="e">
        <f t="shared" si="72"/>
        <v>#N/A</v>
      </c>
      <c r="CE186" t="e">
        <f t="shared" si="72"/>
        <v>#N/A</v>
      </c>
      <c r="CF186" t="e">
        <f t="shared" si="72"/>
        <v>#N/A</v>
      </c>
      <c r="CG186" t="e">
        <f t="shared" si="72"/>
        <v>#N/A</v>
      </c>
      <c r="CH186" t="e">
        <f t="shared" si="72"/>
        <v>#N/A</v>
      </c>
      <c r="CI186" s="77" t="e">
        <f t="shared" si="73"/>
        <v>#N/A</v>
      </c>
      <c r="CJ186" t="e">
        <f t="shared" si="73"/>
        <v>#N/A</v>
      </c>
      <c r="CK186" t="e">
        <f t="shared" si="73"/>
        <v>#N/A</v>
      </c>
      <c r="CL186" t="e">
        <f t="shared" si="73"/>
        <v>#N/A</v>
      </c>
      <c r="CM186" t="e">
        <f t="shared" si="73"/>
        <v>#N/A</v>
      </c>
      <c r="CN186" t="e">
        <f t="shared" si="73"/>
        <v>#N/A</v>
      </c>
      <c r="CO186" t="e">
        <f t="shared" si="73"/>
        <v>#N/A</v>
      </c>
      <c r="CP186" t="e">
        <f t="shared" si="73"/>
        <v>#N/A</v>
      </c>
      <c r="CQ186" t="e">
        <f t="shared" si="73"/>
        <v>#N/A</v>
      </c>
      <c r="CR186" t="e">
        <f t="shared" si="73"/>
        <v>#N/A</v>
      </c>
      <c r="CS186" t="e">
        <f t="shared" si="73"/>
        <v>#N/A</v>
      </c>
    </row>
    <row r="187" spans="3:97" x14ac:dyDescent="0.25">
      <c r="C187" s="1"/>
      <c r="BY187" t="e">
        <f t="shared" si="72"/>
        <v>#N/A</v>
      </c>
      <c r="BZ187" t="e">
        <f t="shared" si="72"/>
        <v>#N/A</v>
      </c>
      <c r="CA187" t="e">
        <f t="shared" si="72"/>
        <v>#N/A</v>
      </c>
      <c r="CB187" t="e">
        <f t="shared" si="72"/>
        <v>#N/A</v>
      </c>
      <c r="CC187" t="e">
        <f t="shared" si="72"/>
        <v>#N/A</v>
      </c>
      <c r="CD187" t="e">
        <f t="shared" si="72"/>
        <v>#N/A</v>
      </c>
      <c r="CE187" t="e">
        <f t="shared" si="72"/>
        <v>#N/A</v>
      </c>
      <c r="CF187" t="e">
        <f t="shared" si="72"/>
        <v>#N/A</v>
      </c>
      <c r="CG187" t="e">
        <f t="shared" si="72"/>
        <v>#N/A</v>
      </c>
      <c r="CH187" t="e">
        <f t="shared" si="72"/>
        <v>#N/A</v>
      </c>
      <c r="CI187" s="77" t="e">
        <f t="shared" si="73"/>
        <v>#N/A</v>
      </c>
      <c r="CJ187" t="e">
        <f t="shared" si="73"/>
        <v>#N/A</v>
      </c>
      <c r="CK187" t="e">
        <f t="shared" si="73"/>
        <v>#N/A</v>
      </c>
      <c r="CL187" t="e">
        <f t="shared" si="73"/>
        <v>#N/A</v>
      </c>
      <c r="CM187" t="e">
        <f t="shared" si="73"/>
        <v>#N/A</v>
      </c>
      <c r="CN187" t="e">
        <f t="shared" si="73"/>
        <v>#N/A</v>
      </c>
      <c r="CO187" t="e">
        <f t="shared" si="73"/>
        <v>#N/A</v>
      </c>
      <c r="CP187" t="e">
        <f t="shared" si="73"/>
        <v>#N/A</v>
      </c>
      <c r="CQ187" t="e">
        <f t="shared" si="73"/>
        <v>#N/A</v>
      </c>
      <c r="CR187" t="e">
        <f t="shared" si="73"/>
        <v>#N/A</v>
      </c>
      <c r="CS187" t="e">
        <f t="shared" si="73"/>
        <v>#N/A</v>
      </c>
    </row>
    <row r="188" spans="3:97" x14ac:dyDescent="0.25">
      <c r="C188" s="1"/>
      <c r="BY188" t="e">
        <f t="shared" si="72"/>
        <v>#N/A</v>
      </c>
      <c r="BZ188" t="e">
        <f t="shared" si="72"/>
        <v>#N/A</v>
      </c>
      <c r="CA188" t="e">
        <f t="shared" si="72"/>
        <v>#N/A</v>
      </c>
      <c r="CB188" t="e">
        <f t="shared" si="72"/>
        <v>#N/A</v>
      </c>
      <c r="CC188" t="e">
        <f t="shared" si="72"/>
        <v>#N/A</v>
      </c>
      <c r="CD188" t="e">
        <f t="shared" si="72"/>
        <v>#N/A</v>
      </c>
      <c r="CE188" t="e">
        <f t="shared" si="72"/>
        <v>#N/A</v>
      </c>
      <c r="CF188" t="e">
        <f t="shared" si="72"/>
        <v>#N/A</v>
      </c>
      <c r="CG188" t="e">
        <f t="shared" si="72"/>
        <v>#N/A</v>
      </c>
      <c r="CH188" t="e">
        <f t="shared" si="72"/>
        <v>#N/A</v>
      </c>
      <c r="CI188" s="77" t="e">
        <f t="shared" si="73"/>
        <v>#N/A</v>
      </c>
      <c r="CJ188" t="e">
        <f t="shared" si="73"/>
        <v>#N/A</v>
      </c>
      <c r="CK188" t="e">
        <f t="shared" si="73"/>
        <v>#N/A</v>
      </c>
      <c r="CL188" t="e">
        <f t="shared" si="73"/>
        <v>#N/A</v>
      </c>
      <c r="CM188" t="e">
        <f t="shared" si="73"/>
        <v>#N/A</v>
      </c>
      <c r="CN188" t="e">
        <f t="shared" si="73"/>
        <v>#N/A</v>
      </c>
      <c r="CO188" t="e">
        <f t="shared" si="73"/>
        <v>#N/A</v>
      </c>
      <c r="CP188" t="e">
        <f t="shared" si="73"/>
        <v>#N/A</v>
      </c>
      <c r="CQ188" t="e">
        <f t="shared" si="73"/>
        <v>#N/A</v>
      </c>
      <c r="CR188" t="e">
        <f t="shared" si="73"/>
        <v>#N/A</v>
      </c>
      <c r="CS188" t="e">
        <f t="shared" si="73"/>
        <v>#N/A</v>
      </c>
    </row>
    <row r="189" spans="3:97" x14ac:dyDescent="0.25">
      <c r="C189" s="1"/>
      <c r="BY189" t="e">
        <f t="shared" si="72"/>
        <v>#N/A</v>
      </c>
      <c r="BZ189" t="e">
        <f t="shared" si="72"/>
        <v>#N/A</v>
      </c>
      <c r="CA189" t="e">
        <f t="shared" si="72"/>
        <v>#N/A</v>
      </c>
      <c r="CB189" t="e">
        <f t="shared" si="72"/>
        <v>#N/A</v>
      </c>
      <c r="CC189" t="e">
        <f t="shared" si="72"/>
        <v>#N/A</v>
      </c>
      <c r="CD189" t="e">
        <f t="shared" si="72"/>
        <v>#N/A</v>
      </c>
      <c r="CE189" t="e">
        <f t="shared" si="72"/>
        <v>#N/A</v>
      </c>
      <c r="CF189" t="e">
        <f t="shared" si="72"/>
        <v>#N/A</v>
      </c>
      <c r="CG189" t="e">
        <f t="shared" si="72"/>
        <v>#N/A</v>
      </c>
      <c r="CH189" t="e">
        <f t="shared" si="72"/>
        <v>#N/A</v>
      </c>
      <c r="CI189" s="77" t="e">
        <f t="shared" si="73"/>
        <v>#N/A</v>
      </c>
      <c r="CJ189" t="e">
        <f t="shared" si="73"/>
        <v>#N/A</v>
      </c>
      <c r="CK189" t="e">
        <f t="shared" si="73"/>
        <v>#N/A</v>
      </c>
      <c r="CL189" t="e">
        <f t="shared" si="73"/>
        <v>#N/A</v>
      </c>
      <c r="CM189" t="e">
        <f t="shared" si="73"/>
        <v>#N/A</v>
      </c>
      <c r="CN189" t="e">
        <f t="shared" si="73"/>
        <v>#N/A</v>
      </c>
      <c r="CO189" t="e">
        <f t="shared" si="73"/>
        <v>#N/A</v>
      </c>
      <c r="CP189" t="e">
        <f t="shared" si="73"/>
        <v>#N/A</v>
      </c>
      <c r="CQ189" t="e">
        <f t="shared" si="73"/>
        <v>#N/A</v>
      </c>
      <c r="CR189" t="e">
        <f t="shared" si="73"/>
        <v>#N/A</v>
      </c>
      <c r="CS189" t="e">
        <f t="shared" si="73"/>
        <v>#N/A</v>
      </c>
    </row>
    <row r="190" spans="3:97" x14ac:dyDescent="0.25">
      <c r="C190" s="1"/>
      <c r="BY190" t="e">
        <f t="shared" si="72"/>
        <v>#N/A</v>
      </c>
      <c r="BZ190" t="e">
        <f t="shared" si="72"/>
        <v>#N/A</v>
      </c>
      <c r="CA190" t="e">
        <f t="shared" si="72"/>
        <v>#N/A</v>
      </c>
      <c r="CB190" t="e">
        <f t="shared" si="72"/>
        <v>#N/A</v>
      </c>
      <c r="CC190" t="e">
        <f t="shared" si="72"/>
        <v>#N/A</v>
      </c>
      <c r="CD190" t="e">
        <f t="shared" si="72"/>
        <v>#N/A</v>
      </c>
      <c r="CE190" t="e">
        <f t="shared" si="72"/>
        <v>#N/A</v>
      </c>
      <c r="CF190" t="e">
        <f t="shared" si="72"/>
        <v>#N/A</v>
      </c>
      <c r="CG190" t="e">
        <f t="shared" si="72"/>
        <v>#N/A</v>
      </c>
      <c r="CH190" t="e">
        <f t="shared" si="72"/>
        <v>#N/A</v>
      </c>
      <c r="CI190" s="77" t="e">
        <f t="shared" si="73"/>
        <v>#N/A</v>
      </c>
      <c r="CJ190" t="e">
        <f t="shared" si="73"/>
        <v>#N/A</v>
      </c>
      <c r="CK190" t="e">
        <f t="shared" si="73"/>
        <v>#N/A</v>
      </c>
      <c r="CL190" t="e">
        <f t="shared" si="73"/>
        <v>#N/A</v>
      </c>
      <c r="CM190" t="e">
        <f t="shared" si="73"/>
        <v>#N/A</v>
      </c>
      <c r="CN190" t="e">
        <f t="shared" si="73"/>
        <v>#N/A</v>
      </c>
      <c r="CO190" t="e">
        <f t="shared" si="73"/>
        <v>#N/A</v>
      </c>
      <c r="CP190" t="e">
        <f t="shared" si="73"/>
        <v>#N/A</v>
      </c>
      <c r="CQ190" t="e">
        <f t="shared" si="73"/>
        <v>#N/A</v>
      </c>
      <c r="CR190" t="e">
        <f t="shared" si="73"/>
        <v>#N/A</v>
      </c>
      <c r="CS190" t="e">
        <f t="shared" si="73"/>
        <v>#N/A</v>
      </c>
    </row>
    <row r="191" spans="3:97" x14ac:dyDescent="0.25">
      <c r="C191" s="1"/>
      <c r="BY191" t="e">
        <f t="shared" si="72"/>
        <v>#N/A</v>
      </c>
      <c r="BZ191" t="e">
        <f t="shared" si="72"/>
        <v>#N/A</v>
      </c>
      <c r="CA191" t="e">
        <f t="shared" si="72"/>
        <v>#N/A</v>
      </c>
      <c r="CB191" t="e">
        <f t="shared" si="72"/>
        <v>#N/A</v>
      </c>
      <c r="CC191" t="e">
        <f t="shared" si="72"/>
        <v>#N/A</v>
      </c>
      <c r="CD191" t="e">
        <f t="shared" si="72"/>
        <v>#N/A</v>
      </c>
      <c r="CE191" t="e">
        <f t="shared" si="72"/>
        <v>#N/A</v>
      </c>
      <c r="CF191" t="e">
        <f t="shared" si="72"/>
        <v>#N/A</v>
      </c>
      <c r="CG191" t="e">
        <f t="shared" si="72"/>
        <v>#N/A</v>
      </c>
      <c r="CH191" t="e">
        <f t="shared" si="72"/>
        <v>#N/A</v>
      </c>
      <c r="CI191" s="77" t="e">
        <f t="shared" si="73"/>
        <v>#N/A</v>
      </c>
      <c r="CJ191" t="e">
        <f t="shared" si="73"/>
        <v>#N/A</v>
      </c>
      <c r="CK191" t="e">
        <f t="shared" si="73"/>
        <v>#N/A</v>
      </c>
      <c r="CL191" t="e">
        <f t="shared" si="73"/>
        <v>#N/A</v>
      </c>
      <c r="CM191" t="e">
        <f t="shared" si="73"/>
        <v>#N/A</v>
      </c>
      <c r="CN191" t="e">
        <f t="shared" si="73"/>
        <v>#N/A</v>
      </c>
      <c r="CO191" t="e">
        <f t="shared" si="73"/>
        <v>#N/A</v>
      </c>
      <c r="CP191" t="e">
        <f t="shared" si="73"/>
        <v>#N/A</v>
      </c>
      <c r="CQ191" t="e">
        <f t="shared" si="73"/>
        <v>#N/A</v>
      </c>
      <c r="CR191" t="e">
        <f t="shared" si="73"/>
        <v>#N/A</v>
      </c>
      <c r="CS191" t="e">
        <f t="shared" si="73"/>
        <v>#N/A</v>
      </c>
    </row>
    <row r="192" spans="3:97" x14ac:dyDescent="0.25">
      <c r="C192" s="1"/>
      <c r="BY192" t="e">
        <f t="shared" ref="BY192:CH201" si="74">$C192*$CH$13+$CG$13*BY$91+$CE$13*BY$91*$C192+$C192^2*$CB$13+$CA$13*BY$91^2</f>
        <v>#N/A</v>
      </c>
      <c r="BZ192" t="e">
        <f t="shared" si="74"/>
        <v>#N/A</v>
      </c>
      <c r="CA192" t="e">
        <f t="shared" si="74"/>
        <v>#N/A</v>
      </c>
      <c r="CB192" t="e">
        <f t="shared" si="74"/>
        <v>#N/A</v>
      </c>
      <c r="CC192" t="e">
        <f t="shared" si="74"/>
        <v>#N/A</v>
      </c>
      <c r="CD192" t="e">
        <f t="shared" si="74"/>
        <v>#N/A</v>
      </c>
      <c r="CE192" t="e">
        <f t="shared" si="74"/>
        <v>#N/A</v>
      </c>
      <c r="CF192" t="e">
        <f t="shared" si="74"/>
        <v>#N/A</v>
      </c>
      <c r="CG192" t="e">
        <f t="shared" si="74"/>
        <v>#N/A</v>
      </c>
      <c r="CH192" t="e">
        <f t="shared" si="74"/>
        <v>#N/A</v>
      </c>
      <c r="CI192" s="77" t="e">
        <f t="shared" ref="CI192:CS201" si="75">$C192*$CH$13+$CG$13*CI$91+$CE$13*CI$91*$C192+$C192^2*$CB$13+$CA$13*CI$91^2</f>
        <v>#N/A</v>
      </c>
      <c r="CJ192" t="e">
        <f t="shared" si="75"/>
        <v>#N/A</v>
      </c>
      <c r="CK192" t="e">
        <f t="shared" si="75"/>
        <v>#N/A</v>
      </c>
      <c r="CL192" t="e">
        <f t="shared" si="75"/>
        <v>#N/A</v>
      </c>
      <c r="CM192" t="e">
        <f t="shared" si="75"/>
        <v>#N/A</v>
      </c>
      <c r="CN192" t="e">
        <f t="shared" si="75"/>
        <v>#N/A</v>
      </c>
      <c r="CO192" t="e">
        <f t="shared" si="75"/>
        <v>#N/A</v>
      </c>
      <c r="CP192" t="e">
        <f t="shared" si="75"/>
        <v>#N/A</v>
      </c>
      <c r="CQ192" t="e">
        <f t="shared" si="75"/>
        <v>#N/A</v>
      </c>
      <c r="CR192" t="e">
        <f t="shared" si="75"/>
        <v>#N/A</v>
      </c>
      <c r="CS192" t="e">
        <f t="shared" si="75"/>
        <v>#N/A</v>
      </c>
    </row>
    <row r="193" spans="3:97" x14ac:dyDescent="0.25">
      <c r="C193" s="1"/>
      <c r="BY193" t="e">
        <f t="shared" si="74"/>
        <v>#N/A</v>
      </c>
      <c r="BZ193" t="e">
        <f t="shared" si="74"/>
        <v>#N/A</v>
      </c>
      <c r="CA193" t="e">
        <f t="shared" si="74"/>
        <v>#N/A</v>
      </c>
      <c r="CB193" t="e">
        <f t="shared" si="74"/>
        <v>#N/A</v>
      </c>
      <c r="CC193" t="e">
        <f t="shared" si="74"/>
        <v>#N/A</v>
      </c>
      <c r="CD193" t="e">
        <f t="shared" si="74"/>
        <v>#N/A</v>
      </c>
      <c r="CE193" t="e">
        <f t="shared" si="74"/>
        <v>#N/A</v>
      </c>
      <c r="CF193" t="e">
        <f t="shared" si="74"/>
        <v>#N/A</v>
      </c>
      <c r="CG193" t="e">
        <f t="shared" si="74"/>
        <v>#N/A</v>
      </c>
      <c r="CH193" t="e">
        <f t="shared" si="74"/>
        <v>#N/A</v>
      </c>
      <c r="CI193" s="77" t="e">
        <f t="shared" si="75"/>
        <v>#N/A</v>
      </c>
      <c r="CJ193" t="e">
        <f t="shared" si="75"/>
        <v>#N/A</v>
      </c>
      <c r="CK193" t="e">
        <f t="shared" si="75"/>
        <v>#N/A</v>
      </c>
      <c r="CL193" t="e">
        <f t="shared" si="75"/>
        <v>#N/A</v>
      </c>
      <c r="CM193" t="e">
        <f t="shared" si="75"/>
        <v>#N/A</v>
      </c>
      <c r="CN193" t="e">
        <f t="shared" si="75"/>
        <v>#N/A</v>
      </c>
      <c r="CO193" t="e">
        <f t="shared" si="75"/>
        <v>#N/A</v>
      </c>
      <c r="CP193" t="e">
        <f t="shared" si="75"/>
        <v>#N/A</v>
      </c>
      <c r="CQ193" t="e">
        <f t="shared" si="75"/>
        <v>#N/A</v>
      </c>
      <c r="CR193" t="e">
        <f t="shared" si="75"/>
        <v>#N/A</v>
      </c>
      <c r="CS193" t="e">
        <f t="shared" si="75"/>
        <v>#N/A</v>
      </c>
    </row>
    <row r="194" spans="3:97" x14ac:dyDescent="0.25">
      <c r="C194" s="1"/>
      <c r="BY194" t="e">
        <f t="shared" si="74"/>
        <v>#N/A</v>
      </c>
      <c r="BZ194" t="e">
        <f t="shared" si="74"/>
        <v>#N/A</v>
      </c>
      <c r="CA194" t="e">
        <f t="shared" si="74"/>
        <v>#N/A</v>
      </c>
      <c r="CB194" t="e">
        <f t="shared" si="74"/>
        <v>#N/A</v>
      </c>
      <c r="CC194" t="e">
        <f t="shared" si="74"/>
        <v>#N/A</v>
      </c>
      <c r="CD194" t="e">
        <f t="shared" si="74"/>
        <v>#N/A</v>
      </c>
      <c r="CE194" t="e">
        <f t="shared" si="74"/>
        <v>#N/A</v>
      </c>
      <c r="CF194" t="e">
        <f t="shared" si="74"/>
        <v>#N/A</v>
      </c>
      <c r="CG194" t="e">
        <f t="shared" si="74"/>
        <v>#N/A</v>
      </c>
      <c r="CH194" t="e">
        <f t="shared" si="74"/>
        <v>#N/A</v>
      </c>
      <c r="CI194" s="77" t="e">
        <f t="shared" si="75"/>
        <v>#N/A</v>
      </c>
      <c r="CJ194" t="e">
        <f t="shared" si="75"/>
        <v>#N/A</v>
      </c>
      <c r="CK194" t="e">
        <f t="shared" si="75"/>
        <v>#N/A</v>
      </c>
      <c r="CL194" t="e">
        <f t="shared" si="75"/>
        <v>#N/A</v>
      </c>
      <c r="CM194" t="e">
        <f t="shared" si="75"/>
        <v>#N/A</v>
      </c>
      <c r="CN194" t="e">
        <f t="shared" si="75"/>
        <v>#N/A</v>
      </c>
      <c r="CO194" t="e">
        <f t="shared" si="75"/>
        <v>#N/A</v>
      </c>
      <c r="CP194" t="e">
        <f t="shared" si="75"/>
        <v>#N/A</v>
      </c>
      <c r="CQ194" t="e">
        <f t="shared" si="75"/>
        <v>#N/A</v>
      </c>
      <c r="CR194" t="e">
        <f t="shared" si="75"/>
        <v>#N/A</v>
      </c>
      <c r="CS194" t="e">
        <f t="shared" si="75"/>
        <v>#N/A</v>
      </c>
    </row>
    <row r="195" spans="3:97" x14ac:dyDescent="0.25">
      <c r="C195" s="1"/>
      <c r="BY195" t="e">
        <f t="shared" si="74"/>
        <v>#N/A</v>
      </c>
      <c r="BZ195" t="e">
        <f t="shared" si="74"/>
        <v>#N/A</v>
      </c>
      <c r="CA195" t="e">
        <f t="shared" si="74"/>
        <v>#N/A</v>
      </c>
      <c r="CB195" t="e">
        <f t="shared" si="74"/>
        <v>#N/A</v>
      </c>
      <c r="CC195" t="e">
        <f t="shared" si="74"/>
        <v>#N/A</v>
      </c>
      <c r="CD195" t="e">
        <f t="shared" si="74"/>
        <v>#N/A</v>
      </c>
      <c r="CE195" t="e">
        <f t="shared" si="74"/>
        <v>#N/A</v>
      </c>
      <c r="CF195" t="e">
        <f t="shared" si="74"/>
        <v>#N/A</v>
      </c>
      <c r="CG195" t="e">
        <f t="shared" si="74"/>
        <v>#N/A</v>
      </c>
      <c r="CH195" t="e">
        <f t="shared" si="74"/>
        <v>#N/A</v>
      </c>
      <c r="CI195" s="77" t="e">
        <f t="shared" si="75"/>
        <v>#N/A</v>
      </c>
      <c r="CJ195" t="e">
        <f t="shared" si="75"/>
        <v>#N/A</v>
      </c>
      <c r="CK195" t="e">
        <f t="shared" si="75"/>
        <v>#N/A</v>
      </c>
      <c r="CL195" t="e">
        <f t="shared" si="75"/>
        <v>#N/A</v>
      </c>
      <c r="CM195" t="e">
        <f t="shared" si="75"/>
        <v>#N/A</v>
      </c>
      <c r="CN195" t="e">
        <f t="shared" si="75"/>
        <v>#N/A</v>
      </c>
      <c r="CO195" t="e">
        <f t="shared" si="75"/>
        <v>#N/A</v>
      </c>
      <c r="CP195" t="e">
        <f t="shared" si="75"/>
        <v>#N/A</v>
      </c>
      <c r="CQ195" t="e">
        <f t="shared" si="75"/>
        <v>#N/A</v>
      </c>
      <c r="CR195" t="e">
        <f t="shared" si="75"/>
        <v>#N/A</v>
      </c>
      <c r="CS195" t="e">
        <f t="shared" si="75"/>
        <v>#N/A</v>
      </c>
    </row>
    <row r="196" spans="3:97" x14ac:dyDescent="0.25">
      <c r="C196" s="1"/>
      <c r="BY196" t="e">
        <f t="shared" si="74"/>
        <v>#N/A</v>
      </c>
      <c r="BZ196" t="e">
        <f t="shared" si="74"/>
        <v>#N/A</v>
      </c>
      <c r="CA196" t="e">
        <f t="shared" si="74"/>
        <v>#N/A</v>
      </c>
      <c r="CB196" t="e">
        <f t="shared" si="74"/>
        <v>#N/A</v>
      </c>
      <c r="CC196" t="e">
        <f t="shared" si="74"/>
        <v>#N/A</v>
      </c>
      <c r="CD196" t="e">
        <f t="shared" si="74"/>
        <v>#N/A</v>
      </c>
      <c r="CE196" t="e">
        <f t="shared" si="74"/>
        <v>#N/A</v>
      </c>
      <c r="CF196" t="e">
        <f t="shared" si="74"/>
        <v>#N/A</v>
      </c>
      <c r="CG196" t="e">
        <f t="shared" si="74"/>
        <v>#N/A</v>
      </c>
      <c r="CH196" t="e">
        <f t="shared" si="74"/>
        <v>#N/A</v>
      </c>
      <c r="CI196" s="77" t="e">
        <f t="shared" si="75"/>
        <v>#N/A</v>
      </c>
      <c r="CJ196" t="e">
        <f t="shared" si="75"/>
        <v>#N/A</v>
      </c>
      <c r="CK196" t="e">
        <f t="shared" si="75"/>
        <v>#N/A</v>
      </c>
      <c r="CL196" t="e">
        <f t="shared" si="75"/>
        <v>#N/A</v>
      </c>
      <c r="CM196" t="e">
        <f t="shared" si="75"/>
        <v>#N/A</v>
      </c>
      <c r="CN196" t="e">
        <f t="shared" si="75"/>
        <v>#N/A</v>
      </c>
      <c r="CO196" t="e">
        <f t="shared" si="75"/>
        <v>#N/A</v>
      </c>
      <c r="CP196" t="e">
        <f t="shared" si="75"/>
        <v>#N/A</v>
      </c>
      <c r="CQ196" t="e">
        <f t="shared" si="75"/>
        <v>#N/A</v>
      </c>
      <c r="CR196" t="e">
        <f t="shared" si="75"/>
        <v>#N/A</v>
      </c>
      <c r="CS196" t="e">
        <f t="shared" si="75"/>
        <v>#N/A</v>
      </c>
    </row>
    <row r="197" spans="3:97" x14ac:dyDescent="0.25">
      <c r="C197" s="1"/>
      <c r="BY197" t="e">
        <f t="shared" si="74"/>
        <v>#N/A</v>
      </c>
      <c r="BZ197" t="e">
        <f t="shared" si="74"/>
        <v>#N/A</v>
      </c>
      <c r="CA197" t="e">
        <f t="shared" si="74"/>
        <v>#N/A</v>
      </c>
      <c r="CB197" t="e">
        <f t="shared" si="74"/>
        <v>#N/A</v>
      </c>
      <c r="CC197" t="e">
        <f t="shared" si="74"/>
        <v>#N/A</v>
      </c>
      <c r="CD197" t="e">
        <f t="shared" si="74"/>
        <v>#N/A</v>
      </c>
      <c r="CE197" t="e">
        <f t="shared" si="74"/>
        <v>#N/A</v>
      </c>
      <c r="CF197" t="e">
        <f t="shared" si="74"/>
        <v>#N/A</v>
      </c>
      <c r="CG197" t="e">
        <f t="shared" si="74"/>
        <v>#N/A</v>
      </c>
      <c r="CH197" t="e">
        <f t="shared" si="74"/>
        <v>#N/A</v>
      </c>
      <c r="CI197" s="77" t="e">
        <f t="shared" si="75"/>
        <v>#N/A</v>
      </c>
      <c r="CJ197" t="e">
        <f t="shared" si="75"/>
        <v>#N/A</v>
      </c>
      <c r="CK197" t="e">
        <f t="shared" si="75"/>
        <v>#N/A</v>
      </c>
      <c r="CL197" t="e">
        <f t="shared" si="75"/>
        <v>#N/A</v>
      </c>
      <c r="CM197" t="e">
        <f t="shared" si="75"/>
        <v>#N/A</v>
      </c>
      <c r="CN197" t="e">
        <f t="shared" si="75"/>
        <v>#N/A</v>
      </c>
      <c r="CO197" t="e">
        <f t="shared" si="75"/>
        <v>#N/A</v>
      </c>
      <c r="CP197" t="e">
        <f t="shared" si="75"/>
        <v>#N/A</v>
      </c>
      <c r="CQ197" t="e">
        <f t="shared" si="75"/>
        <v>#N/A</v>
      </c>
      <c r="CR197" t="e">
        <f t="shared" si="75"/>
        <v>#N/A</v>
      </c>
      <c r="CS197" t="e">
        <f t="shared" si="75"/>
        <v>#N/A</v>
      </c>
    </row>
    <row r="198" spans="3:97" x14ac:dyDescent="0.25">
      <c r="C198" s="1"/>
      <c r="BY198" t="e">
        <f t="shared" si="74"/>
        <v>#N/A</v>
      </c>
      <c r="BZ198" t="e">
        <f t="shared" si="74"/>
        <v>#N/A</v>
      </c>
      <c r="CA198" t="e">
        <f t="shared" si="74"/>
        <v>#N/A</v>
      </c>
      <c r="CB198" t="e">
        <f t="shared" si="74"/>
        <v>#N/A</v>
      </c>
      <c r="CC198" t="e">
        <f t="shared" si="74"/>
        <v>#N/A</v>
      </c>
      <c r="CD198" t="e">
        <f t="shared" si="74"/>
        <v>#N/A</v>
      </c>
      <c r="CE198" t="e">
        <f t="shared" si="74"/>
        <v>#N/A</v>
      </c>
      <c r="CF198" t="e">
        <f t="shared" si="74"/>
        <v>#N/A</v>
      </c>
      <c r="CG198" t="e">
        <f t="shared" si="74"/>
        <v>#N/A</v>
      </c>
      <c r="CH198" t="e">
        <f t="shared" si="74"/>
        <v>#N/A</v>
      </c>
      <c r="CI198" s="77" t="e">
        <f t="shared" si="75"/>
        <v>#N/A</v>
      </c>
      <c r="CJ198" t="e">
        <f t="shared" si="75"/>
        <v>#N/A</v>
      </c>
      <c r="CK198" t="e">
        <f t="shared" si="75"/>
        <v>#N/A</v>
      </c>
      <c r="CL198" t="e">
        <f t="shared" si="75"/>
        <v>#N/A</v>
      </c>
      <c r="CM198" t="e">
        <f t="shared" si="75"/>
        <v>#N/A</v>
      </c>
      <c r="CN198" t="e">
        <f t="shared" si="75"/>
        <v>#N/A</v>
      </c>
      <c r="CO198" t="e">
        <f t="shared" si="75"/>
        <v>#N/A</v>
      </c>
      <c r="CP198" t="e">
        <f t="shared" si="75"/>
        <v>#N/A</v>
      </c>
      <c r="CQ198" t="e">
        <f t="shared" si="75"/>
        <v>#N/A</v>
      </c>
      <c r="CR198" t="e">
        <f t="shared" si="75"/>
        <v>#N/A</v>
      </c>
      <c r="CS198" t="e">
        <f t="shared" si="75"/>
        <v>#N/A</v>
      </c>
    </row>
    <row r="199" spans="3:97" x14ac:dyDescent="0.25">
      <c r="C199" s="1"/>
      <c r="BY199" t="e">
        <f t="shared" si="74"/>
        <v>#N/A</v>
      </c>
      <c r="BZ199" t="e">
        <f t="shared" si="74"/>
        <v>#N/A</v>
      </c>
      <c r="CA199" t="e">
        <f t="shared" si="74"/>
        <v>#N/A</v>
      </c>
      <c r="CB199" t="e">
        <f t="shared" si="74"/>
        <v>#N/A</v>
      </c>
      <c r="CC199" t="e">
        <f t="shared" si="74"/>
        <v>#N/A</v>
      </c>
      <c r="CD199" t="e">
        <f t="shared" si="74"/>
        <v>#N/A</v>
      </c>
      <c r="CE199" t="e">
        <f t="shared" si="74"/>
        <v>#N/A</v>
      </c>
      <c r="CF199" t="e">
        <f t="shared" si="74"/>
        <v>#N/A</v>
      </c>
      <c r="CG199" t="e">
        <f t="shared" si="74"/>
        <v>#N/A</v>
      </c>
      <c r="CH199" t="e">
        <f t="shared" si="74"/>
        <v>#N/A</v>
      </c>
      <c r="CI199" s="77" t="e">
        <f t="shared" si="75"/>
        <v>#N/A</v>
      </c>
      <c r="CJ199" t="e">
        <f t="shared" si="75"/>
        <v>#N/A</v>
      </c>
      <c r="CK199" t="e">
        <f t="shared" si="75"/>
        <v>#N/A</v>
      </c>
      <c r="CL199" t="e">
        <f t="shared" si="75"/>
        <v>#N/A</v>
      </c>
      <c r="CM199" t="e">
        <f t="shared" si="75"/>
        <v>#N/A</v>
      </c>
      <c r="CN199" t="e">
        <f t="shared" si="75"/>
        <v>#N/A</v>
      </c>
      <c r="CO199" t="e">
        <f t="shared" si="75"/>
        <v>#N/A</v>
      </c>
      <c r="CP199" t="e">
        <f t="shared" si="75"/>
        <v>#N/A</v>
      </c>
      <c r="CQ199" t="e">
        <f t="shared" si="75"/>
        <v>#N/A</v>
      </c>
      <c r="CR199" t="e">
        <f t="shared" si="75"/>
        <v>#N/A</v>
      </c>
      <c r="CS199" t="e">
        <f t="shared" si="75"/>
        <v>#N/A</v>
      </c>
    </row>
    <row r="200" spans="3:97" x14ac:dyDescent="0.25">
      <c r="C200" s="1"/>
      <c r="BY200" t="e">
        <f t="shared" si="74"/>
        <v>#N/A</v>
      </c>
      <c r="BZ200" t="e">
        <f t="shared" si="74"/>
        <v>#N/A</v>
      </c>
      <c r="CA200" t="e">
        <f t="shared" si="74"/>
        <v>#N/A</v>
      </c>
      <c r="CB200" t="e">
        <f t="shared" si="74"/>
        <v>#N/A</v>
      </c>
      <c r="CC200" t="e">
        <f t="shared" si="74"/>
        <v>#N/A</v>
      </c>
      <c r="CD200" t="e">
        <f t="shared" si="74"/>
        <v>#N/A</v>
      </c>
      <c r="CE200" t="e">
        <f t="shared" si="74"/>
        <v>#N/A</v>
      </c>
      <c r="CF200" t="e">
        <f t="shared" si="74"/>
        <v>#N/A</v>
      </c>
      <c r="CG200" t="e">
        <f t="shared" si="74"/>
        <v>#N/A</v>
      </c>
      <c r="CH200" t="e">
        <f t="shared" si="74"/>
        <v>#N/A</v>
      </c>
      <c r="CI200" s="77" t="e">
        <f t="shared" si="75"/>
        <v>#N/A</v>
      </c>
      <c r="CJ200" t="e">
        <f t="shared" si="75"/>
        <v>#N/A</v>
      </c>
      <c r="CK200" t="e">
        <f t="shared" si="75"/>
        <v>#N/A</v>
      </c>
      <c r="CL200" t="e">
        <f t="shared" si="75"/>
        <v>#N/A</v>
      </c>
      <c r="CM200" t="e">
        <f t="shared" si="75"/>
        <v>#N/A</v>
      </c>
      <c r="CN200" t="e">
        <f t="shared" si="75"/>
        <v>#N/A</v>
      </c>
      <c r="CO200" t="e">
        <f t="shared" si="75"/>
        <v>#N/A</v>
      </c>
      <c r="CP200" t="e">
        <f t="shared" si="75"/>
        <v>#N/A</v>
      </c>
      <c r="CQ200" t="e">
        <f t="shared" si="75"/>
        <v>#N/A</v>
      </c>
      <c r="CR200" t="e">
        <f t="shared" si="75"/>
        <v>#N/A</v>
      </c>
      <c r="CS200" t="e">
        <f t="shared" si="75"/>
        <v>#N/A</v>
      </c>
    </row>
    <row r="201" spans="3:97" x14ac:dyDescent="0.25">
      <c r="C201" s="1"/>
      <c r="BY201" t="e">
        <f t="shared" si="74"/>
        <v>#N/A</v>
      </c>
      <c r="BZ201" t="e">
        <f t="shared" si="74"/>
        <v>#N/A</v>
      </c>
      <c r="CA201" t="e">
        <f t="shared" si="74"/>
        <v>#N/A</v>
      </c>
      <c r="CB201" t="e">
        <f t="shared" si="74"/>
        <v>#N/A</v>
      </c>
      <c r="CC201" t="e">
        <f t="shared" si="74"/>
        <v>#N/A</v>
      </c>
      <c r="CD201" t="e">
        <f t="shared" si="74"/>
        <v>#N/A</v>
      </c>
      <c r="CE201" t="e">
        <f t="shared" si="74"/>
        <v>#N/A</v>
      </c>
      <c r="CF201" t="e">
        <f t="shared" si="74"/>
        <v>#N/A</v>
      </c>
      <c r="CG201" t="e">
        <f t="shared" si="74"/>
        <v>#N/A</v>
      </c>
      <c r="CH201" t="e">
        <f t="shared" si="74"/>
        <v>#N/A</v>
      </c>
      <c r="CI201" s="77" t="e">
        <f t="shared" si="75"/>
        <v>#N/A</v>
      </c>
      <c r="CJ201" t="e">
        <f t="shared" si="75"/>
        <v>#N/A</v>
      </c>
      <c r="CK201" t="e">
        <f t="shared" si="75"/>
        <v>#N/A</v>
      </c>
      <c r="CL201" t="e">
        <f t="shared" si="75"/>
        <v>#N/A</v>
      </c>
      <c r="CM201" t="e">
        <f t="shared" si="75"/>
        <v>#N/A</v>
      </c>
      <c r="CN201" t="e">
        <f t="shared" si="75"/>
        <v>#N/A</v>
      </c>
      <c r="CO201" t="e">
        <f t="shared" si="75"/>
        <v>#N/A</v>
      </c>
      <c r="CP201" t="e">
        <f t="shared" si="75"/>
        <v>#N/A</v>
      </c>
      <c r="CQ201" t="e">
        <f t="shared" si="75"/>
        <v>#N/A</v>
      </c>
      <c r="CR201" t="e">
        <f t="shared" si="75"/>
        <v>#N/A</v>
      </c>
      <c r="CS201" t="e">
        <f t="shared" si="75"/>
        <v>#N/A</v>
      </c>
    </row>
    <row r="202" spans="3:97" x14ac:dyDescent="0.25">
      <c r="C202" s="1"/>
      <c r="BY202" t="e">
        <f t="shared" ref="BY202:CH211" si="76">$C202*$CH$13+$CG$13*BY$91+$CE$13*BY$91*$C202+$C202^2*$CB$13+$CA$13*BY$91^2</f>
        <v>#N/A</v>
      </c>
      <c r="BZ202" t="e">
        <f t="shared" si="76"/>
        <v>#N/A</v>
      </c>
      <c r="CA202" t="e">
        <f t="shared" si="76"/>
        <v>#N/A</v>
      </c>
      <c r="CB202" t="e">
        <f t="shared" si="76"/>
        <v>#N/A</v>
      </c>
      <c r="CC202" t="e">
        <f t="shared" si="76"/>
        <v>#N/A</v>
      </c>
      <c r="CD202" t="e">
        <f t="shared" si="76"/>
        <v>#N/A</v>
      </c>
      <c r="CE202" t="e">
        <f t="shared" si="76"/>
        <v>#N/A</v>
      </c>
      <c r="CF202" t="e">
        <f t="shared" si="76"/>
        <v>#N/A</v>
      </c>
      <c r="CG202" t="e">
        <f t="shared" si="76"/>
        <v>#N/A</v>
      </c>
      <c r="CH202" t="e">
        <f t="shared" si="76"/>
        <v>#N/A</v>
      </c>
      <c r="CI202" s="77" t="e">
        <f t="shared" ref="CI202:CS211" si="77">$C202*$CH$13+$CG$13*CI$91+$CE$13*CI$91*$C202+$C202^2*$CB$13+$CA$13*CI$91^2</f>
        <v>#N/A</v>
      </c>
      <c r="CJ202" t="e">
        <f t="shared" si="77"/>
        <v>#N/A</v>
      </c>
      <c r="CK202" t="e">
        <f t="shared" si="77"/>
        <v>#N/A</v>
      </c>
      <c r="CL202" t="e">
        <f t="shared" si="77"/>
        <v>#N/A</v>
      </c>
      <c r="CM202" t="e">
        <f t="shared" si="77"/>
        <v>#N/A</v>
      </c>
      <c r="CN202" t="e">
        <f t="shared" si="77"/>
        <v>#N/A</v>
      </c>
      <c r="CO202" t="e">
        <f t="shared" si="77"/>
        <v>#N/A</v>
      </c>
      <c r="CP202" t="e">
        <f t="shared" si="77"/>
        <v>#N/A</v>
      </c>
      <c r="CQ202" t="e">
        <f t="shared" si="77"/>
        <v>#N/A</v>
      </c>
      <c r="CR202" t="e">
        <f t="shared" si="77"/>
        <v>#N/A</v>
      </c>
      <c r="CS202" t="e">
        <f t="shared" si="77"/>
        <v>#N/A</v>
      </c>
    </row>
    <row r="203" spans="3:97" x14ac:dyDescent="0.25">
      <c r="C203" s="1"/>
      <c r="BY203" t="e">
        <f t="shared" si="76"/>
        <v>#N/A</v>
      </c>
      <c r="BZ203" t="e">
        <f t="shared" si="76"/>
        <v>#N/A</v>
      </c>
      <c r="CA203" t="e">
        <f t="shared" si="76"/>
        <v>#N/A</v>
      </c>
      <c r="CB203" t="e">
        <f t="shared" si="76"/>
        <v>#N/A</v>
      </c>
      <c r="CC203" t="e">
        <f t="shared" si="76"/>
        <v>#N/A</v>
      </c>
      <c r="CD203" t="e">
        <f t="shared" si="76"/>
        <v>#N/A</v>
      </c>
      <c r="CE203" t="e">
        <f t="shared" si="76"/>
        <v>#N/A</v>
      </c>
      <c r="CF203" t="e">
        <f t="shared" si="76"/>
        <v>#N/A</v>
      </c>
      <c r="CG203" t="e">
        <f t="shared" si="76"/>
        <v>#N/A</v>
      </c>
      <c r="CH203" t="e">
        <f t="shared" si="76"/>
        <v>#N/A</v>
      </c>
      <c r="CI203" s="77" t="e">
        <f t="shared" si="77"/>
        <v>#N/A</v>
      </c>
      <c r="CJ203" t="e">
        <f t="shared" si="77"/>
        <v>#N/A</v>
      </c>
      <c r="CK203" t="e">
        <f t="shared" si="77"/>
        <v>#N/A</v>
      </c>
      <c r="CL203" t="e">
        <f t="shared" si="77"/>
        <v>#N/A</v>
      </c>
      <c r="CM203" t="e">
        <f t="shared" si="77"/>
        <v>#N/A</v>
      </c>
      <c r="CN203" t="e">
        <f t="shared" si="77"/>
        <v>#N/A</v>
      </c>
      <c r="CO203" t="e">
        <f t="shared" si="77"/>
        <v>#N/A</v>
      </c>
      <c r="CP203" t="e">
        <f t="shared" si="77"/>
        <v>#N/A</v>
      </c>
      <c r="CQ203" t="e">
        <f t="shared" si="77"/>
        <v>#N/A</v>
      </c>
      <c r="CR203" t="e">
        <f t="shared" si="77"/>
        <v>#N/A</v>
      </c>
      <c r="CS203" t="e">
        <f t="shared" si="77"/>
        <v>#N/A</v>
      </c>
    </row>
    <row r="204" spans="3:97" x14ac:dyDescent="0.25">
      <c r="C204" s="1"/>
      <c r="BY204" t="e">
        <f t="shared" si="76"/>
        <v>#N/A</v>
      </c>
      <c r="BZ204" t="e">
        <f t="shared" si="76"/>
        <v>#N/A</v>
      </c>
      <c r="CA204" t="e">
        <f t="shared" si="76"/>
        <v>#N/A</v>
      </c>
      <c r="CB204" t="e">
        <f t="shared" si="76"/>
        <v>#N/A</v>
      </c>
      <c r="CC204" t="e">
        <f t="shared" si="76"/>
        <v>#N/A</v>
      </c>
      <c r="CD204" t="e">
        <f t="shared" si="76"/>
        <v>#N/A</v>
      </c>
      <c r="CE204" t="e">
        <f t="shared" si="76"/>
        <v>#N/A</v>
      </c>
      <c r="CF204" t="e">
        <f t="shared" si="76"/>
        <v>#N/A</v>
      </c>
      <c r="CG204" t="e">
        <f t="shared" si="76"/>
        <v>#N/A</v>
      </c>
      <c r="CH204" t="e">
        <f t="shared" si="76"/>
        <v>#N/A</v>
      </c>
      <c r="CI204" s="77" t="e">
        <f t="shared" si="77"/>
        <v>#N/A</v>
      </c>
      <c r="CJ204" t="e">
        <f t="shared" si="77"/>
        <v>#N/A</v>
      </c>
      <c r="CK204" t="e">
        <f t="shared" si="77"/>
        <v>#N/A</v>
      </c>
      <c r="CL204" t="e">
        <f t="shared" si="77"/>
        <v>#N/A</v>
      </c>
      <c r="CM204" t="e">
        <f t="shared" si="77"/>
        <v>#N/A</v>
      </c>
      <c r="CN204" t="e">
        <f t="shared" si="77"/>
        <v>#N/A</v>
      </c>
      <c r="CO204" t="e">
        <f t="shared" si="77"/>
        <v>#N/A</v>
      </c>
      <c r="CP204" t="e">
        <f t="shared" si="77"/>
        <v>#N/A</v>
      </c>
      <c r="CQ204" t="e">
        <f t="shared" si="77"/>
        <v>#N/A</v>
      </c>
      <c r="CR204" t="e">
        <f t="shared" si="77"/>
        <v>#N/A</v>
      </c>
      <c r="CS204" t="e">
        <f t="shared" si="77"/>
        <v>#N/A</v>
      </c>
    </row>
    <row r="205" spans="3:97" x14ac:dyDescent="0.25">
      <c r="C205" s="1"/>
      <c r="BY205" t="e">
        <f t="shared" si="76"/>
        <v>#N/A</v>
      </c>
      <c r="BZ205" t="e">
        <f t="shared" si="76"/>
        <v>#N/A</v>
      </c>
      <c r="CA205" t="e">
        <f t="shared" si="76"/>
        <v>#N/A</v>
      </c>
      <c r="CB205" t="e">
        <f t="shared" si="76"/>
        <v>#N/A</v>
      </c>
      <c r="CC205" t="e">
        <f t="shared" si="76"/>
        <v>#N/A</v>
      </c>
      <c r="CD205" t="e">
        <f t="shared" si="76"/>
        <v>#N/A</v>
      </c>
      <c r="CE205" t="e">
        <f t="shared" si="76"/>
        <v>#N/A</v>
      </c>
      <c r="CF205" t="e">
        <f t="shared" si="76"/>
        <v>#N/A</v>
      </c>
      <c r="CG205" t="e">
        <f t="shared" si="76"/>
        <v>#N/A</v>
      </c>
      <c r="CH205" t="e">
        <f t="shared" si="76"/>
        <v>#N/A</v>
      </c>
      <c r="CI205" s="77" t="e">
        <f t="shared" si="77"/>
        <v>#N/A</v>
      </c>
      <c r="CJ205" t="e">
        <f t="shared" si="77"/>
        <v>#N/A</v>
      </c>
      <c r="CK205" t="e">
        <f t="shared" si="77"/>
        <v>#N/A</v>
      </c>
      <c r="CL205" t="e">
        <f t="shared" si="77"/>
        <v>#N/A</v>
      </c>
      <c r="CM205" t="e">
        <f t="shared" si="77"/>
        <v>#N/A</v>
      </c>
      <c r="CN205" t="e">
        <f t="shared" si="77"/>
        <v>#N/A</v>
      </c>
      <c r="CO205" t="e">
        <f t="shared" si="77"/>
        <v>#N/A</v>
      </c>
      <c r="CP205" t="e">
        <f t="shared" si="77"/>
        <v>#N/A</v>
      </c>
      <c r="CQ205" t="e">
        <f t="shared" si="77"/>
        <v>#N/A</v>
      </c>
      <c r="CR205" t="e">
        <f t="shared" si="77"/>
        <v>#N/A</v>
      </c>
      <c r="CS205" t="e">
        <f t="shared" si="77"/>
        <v>#N/A</v>
      </c>
    </row>
    <row r="206" spans="3:97" x14ac:dyDescent="0.25">
      <c r="C206" s="1"/>
      <c r="BY206" t="e">
        <f t="shared" si="76"/>
        <v>#N/A</v>
      </c>
      <c r="BZ206" t="e">
        <f t="shared" si="76"/>
        <v>#N/A</v>
      </c>
      <c r="CA206" t="e">
        <f t="shared" si="76"/>
        <v>#N/A</v>
      </c>
      <c r="CB206" t="e">
        <f t="shared" si="76"/>
        <v>#N/A</v>
      </c>
      <c r="CC206" t="e">
        <f t="shared" si="76"/>
        <v>#N/A</v>
      </c>
      <c r="CD206" t="e">
        <f t="shared" si="76"/>
        <v>#N/A</v>
      </c>
      <c r="CE206" t="e">
        <f t="shared" si="76"/>
        <v>#N/A</v>
      </c>
      <c r="CF206" t="e">
        <f t="shared" si="76"/>
        <v>#N/A</v>
      </c>
      <c r="CG206" t="e">
        <f t="shared" si="76"/>
        <v>#N/A</v>
      </c>
      <c r="CH206" t="e">
        <f t="shared" si="76"/>
        <v>#N/A</v>
      </c>
      <c r="CI206" s="77" t="e">
        <f t="shared" si="77"/>
        <v>#N/A</v>
      </c>
      <c r="CJ206" t="e">
        <f t="shared" si="77"/>
        <v>#N/A</v>
      </c>
      <c r="CK206" t="e">
        <f t="shared" si="77"/>
        <v>#N/A</v>
      </c>
      <c r="CL206" t="e">
        <f t="shared" si="77"/>
        <v>#N/A</v>
      </c>
      <c r="CM206" t="e">
        <f t="shared" si="77"/>
        <v>#N/A</v>
      </c>
      <c r="CN206" t="e">
        <f t="shared" si="77"/>
        <v>#N/A</v>
      </c>
      <c r="CO206" t="e">
        <f t="shared" si="77"/>
        <v>#N/A</v>
      </c>
      <c r="CP206" t="e">
        <f t="shared" si="77"/>
        <v>#N/A</v>
      </c>
      <c r="CQ206" t="e">
        <f t="shared" si="77"/>
        <v>#N/A</v>
      </c>
      <c r="CR206" t="e">
        <f t="shared" si="77"/>
        <v>#N/A</v>
      </c>
      <c r="CS206" t="e">
        <f t="shared" si="77"/>
        <v>#N/A</v>
      </c>
    </row>
    <row r="207" spans="3:97" x14ac:dyDescent="0.25">
      <c r="C207" s="1"/>
      <c r="BY207" t="e">
        <f t="shared" si="76"/>
        <v>#N/A</v>
      </c>
      <c r="BZ207" t="e">
        <f t="shared" si="76"/>
        <v>#N/A</v>
      </c>
      <c r="CA207" t="e">
        <f t="shared" si="76"/>
        <v>#N/A</v>
      </c>
      <c r="CB207" t="e">
        <f t="shared" si="76"/>
        <v>#N/A</v>
      </c>
      <c r="CC207" t="e">
        <f t="shared" si="76"/>
        <v>#N/A</v>
      </c>
      <c r="CD207" t="e">
        <f t="shared" si="76"/>
        <v>#N/A</v>
      </c>
      <c r="CE207" t="e">
        <f t="shared" si="76"/>
        <v>#N/A</v>
      </c>
      <c r="CF207" t="e">
        <f t="shared" si="76"/>
        <v>#N/A</v>
      </c>
      <c r="CG207" t="e">
        <f t="shared" si="76"/>
        <v>#N/A</v>
      </c>
      <c r="CH207" t="e">
        <f t="shared" si="76"/>
        <v>#N/A</v>
      </c>
      <c r="CI207" s="77" t="e">
        <f t="shared" si="77"/>
        <v>#N/A</v>
      </c>
      <c r="CJ207" t="e">
        <f t="shared" si="77"/>
        <v>#N/A</v>
      </c>
      <c r="CK207" t="e">
        <f t="shared" si="77"/>
        <v>#N/A</v>
      </c>
      <c r="CL207" t="e">
        <f t="shared" si="77"/>
        <v>#N/A</v>
      </c>
      <c r="CM207" t="e">
        <f t="shared" si="77"/>
        <v>#N/A</v>
      </c>
      <c r="CN207" t="e">
        <f t="shared" si="77"/>
        <v>#N/A</v>
      </c>
      <c r="CO207" t="e">
        <f t="shared" si="77"/>
        <v>#N/A</v>
      </c>
      <c r="CP207" t="e">
        <f t="shared" si="77"/>
        <v>#N/A</v>
      </c>
      <c r="CQ207" t="e">
        <f t="shared" si="77"/>
        <v>#N/A</v>
      </c>
      <c r="CR207" t="e">
        <f t="shared" si="77"/>
        <v>#N/A</v>
      </c>
      <c r="CS207" t="e">
        <f t="shared" si="77"/>
        <v>#N/A</v>
      </c>
    </row>
    <row r="208" spans="3:97" x14ac:dyDescent="0.25">
      <c r="C208" s="1"/>
      <c r="BY208" t="e">
        <f t="shared" si="76"/>
        <v>#N/A</v>
      </c>
      <c r="BZ208" t="e">
        <f t="shared" si="76"/>
        <v>#N/A</v>
      </c>
      <c r="CA208" t="e">
        <f t="shared" si="76"/>
        <v>#N/A</v>
      </c>
      <c r="CB208" t="e">
        <f t="shared" si="76"/>
        <v>#N/A</v>
      </c>
      <c r="CC208" t="e">
        <f t="shared" si="76"/>
        <v>#N/A</v>
      </c>
      <c r="CD208" t="e">
        <f t="shared" si="76"/>
        <v>#N/A</v>
      </c>
      <c r="CE208" t="e">
        <f t="shared" si="76"/>
        <v>#N/A</v>
      </c>
      <c r="CF208" t="e">
        <f t="shared" si="76"/>
        <v>#N/A</v>
      </c>
      <c r="CG208" t="e">
        <f t="shared" si="76"/>
        <v>#N/A</v>
      </c>
      <c r="CH208" t="e">
        <f t="shared" si="76"/>
        <v>#N/A</v>
      </c>
      <c r="CI208" s="77" t="e">
        <f t="shared" si="77"/>
        <v>#N/A</v>
      </c>
      <c r="CJ208" t="e">
        <f t="shared" si="77"/>
        <v>#N/A</v>
      </c>
      <c r="CK208" t="e">
        <f t="shared" si="77"/>
        <v>#N/A</v>
      </c>
      <c r="CL208" t="e">
        <f t="shared" si="77"/>
        <v>#N/A</v>
      </c>
      <c r="CM208" t="e">
        <f t="shared" si="77"/>
        <v>#N/A</v>
      </c>
      <c r="CN208" t="e">
        <f t="shared" si="77"/>
        <v>#N/A</v>
      </c>
      <c r="CO208" t="e">
        <f t="shared" si="77"/>
        <v>#N/A</v>
      </c>
      <c r="CP208" t="e">
        <f t="shared" si="77"/>
        <v>#N/A</v>
      </c>
      <c r="CQ208" t="e">
        <f t="shared" si="77"/>
        <v>#N/A</v>
      </c>
      <c r="CR208" t="e">
        <f t="shared" si="77"/>
        <v>#N/A</v>
      </c>
      <c r="CS208" t="e">
        <f t="shared" si="77"/>
        <v>#N/A</v>
      </c>
    </row>
    <row r="209" spans="3:97" x14ac:dyDescent="0.25">
      <c r="C209" s="1"/>
      <c r="BY209" t="e">
        <f t="shared" si="76"/>
        <v>#N/A</v>
      </c>
      <c r="BZ209" t="e">
        <f t="shared" si="76"/>
        <v>#N/A</v>
      </c>
      <c r="CA209" t="e">
        <f t="shared" si="76"/>
        <v>#N/A</v>
      </c>
      <c r="CB209" t="e">
        <f t="shared" si="76"/>
        <v>#N/A</v>
      </c>
      <c r="CC209" t="e">
        <f t="shared" si="76"/>
        <v>#N/A</v>
      </c>
      <c r="CD209" t="e">
        <f t="shared" si="76"/>
        <v>#N/A</v>
      </c>
      <c r="CE209" t="e">
        <f t="shared" si="76"/>
        <v>#N/A</v>
      </c>
      <c r="CF209" t="e">
        <f t="shared" si="76"/>
        <v>#N/A</v>
      </c>
      <c r="CG209" t="e">
        <f t="shared" si="76"/>
        <v>#N/A</v>
      </c>
      <c r="CH209" t="e">
        <f t="shared" si="76"/>
        <v>#N/A</v>
      </c>
      <c r="CI209" s="77" t="e">
        <f t="shared" si="77"/>
        <v>#N/A</v>
      </c>
      <c r="CJ209" t="e">
        <f t="shared" si="77"/>
        <v>#N/A</v>
      </c>
      <c r="CK209" t="e">
        <f t="shared" si="77"/>
        <v>#N/A</v>
      </c>
      <c r="CL209" t="e">
        <f t="shared" si="77"/>
        <v>#N/A</v>
      </c>
      <c r="CM209" t="e">
        <f t="shared" si="77"/>
        <v>#N/A</v>
      </c>
      <c r="CN209" t="e">
        <f t="shared" si="77"/>
        <v>#N/A</v>
      </c>
      <c r="CO209" t="e">
        <f t="shared" si="77"/>
        <v>#N/A</v>
      </c>
      <c r="CP209" t="e">
        <f t="shared" si="77"/>
        <v>#N/A</v>
      </c>
      <c r="CQ209" t="e">
        <f t="shared" si="77"/>
        <v>#N/A</v>
      </c>
      <c r="CR209" t="e">
        <f t="shared" si="77"/>
        <v>#N/A</v>
      </c>
      <c r="CS209" t="e">
        <f t="shared" si="77"/>
        <v>#N/A</v>
      </c>
    </row>
    <row r="210" spans="3:97" x14ac:dyDescent="0.25">
      <c r="C210" s="1"/>
      <c r="BY210" t="e">
        <f t="shared" si="76"/>
        <v>#N/A</v>
      </c>
      <c r="BZ210" t="e">
        <f t="shared" si="76"/>
        <v>#N/A</v>
      </c>
      <c r="CA210" t="e">
        <f t="shared" si="76"/>
        <v>#N/A</v>
      </c>
      <c r="CB210" t="e">
        <f t="shared" si="76"/>
        <v>#N/A</v>
      </c>
      <c r="CC210" t="e">
        <f t="shared" si="76"/>
        <v>#N/A</v>
      </c>
      <c r="CD210" t="e">
        <f t="shared" si="76"/>
        <v>#N/A</v>
      </c>
      <c r="CE210" t="e">
        <f t="shared" si="76"/>
        <v>#N/A</v>
      </c>
      <c r="CF210" t="e">
        <f t="shared" si="76"/>
        <v>#N/A</v>
      </c>
      <c r="CG210" t="e">
        <f t="shared" si="76"/>
        <v>#N/A</v>
      </c>
      <c r="CH210" t="e">
        <f t="shared" si="76"/>
        <v>#N/A</v>
      </c>
      <c r="CI210" s="77" t="e">
        <f t="shared" si="77"/>
        <v>#N/A</v>
      </c>
      <c r="CJ210" t="e">
        <f t="shared" si="77"/>
        <v>#N/A</v>
      </c>
      <c r="CK210" t="e">
        <f t="shared" si="77"/>
        <v>#N/A</v>
      </c>
      <c r="CL210" t="e">
        <f t="shared" si="77"/>
        <v>#N/A</v>
      </c>
      <c r="CM210" t="e">
        <f t="shared" si="77"/>
        <v>#N/A</v>
      </c>
      <c r="CN210" t="e">
        <f t="shared" si="77"/>
        <v>#N/A</v>
      </c>
      <c r="CO210" t="e">
        <f t="shared" si="77"/>
        <v>#N/A</v>
      </c>
      <c r="CP210" t="e">
        <f t="shared" si="77"/>
        <v>#N/A</v>
      </c>
      <c r="CQ210" t="e">
        <f t="shared" si="77"/>
        <v>#N/A</v>
      </c>
      <c r="CR210" t="e">
        <f t="shared" si="77"/>
        <v>#N/A</v>
      </c>
      <c r="CS210" t="e">
        <f t="shared" si="77"/>
        <v>#N/A</v>
      </c>
    </row>
    <row r="211" spans="3:97" x14ac:dyDescent="0.25">
      <c r="C211" s="1"/>
      <c r="BY211" t="e">
        <f t="shared" si="76"/>
        <v>#N/A</v>
      </c>
      <c r="BZ211" t="e">
        <f t="shared" si="76"/>
        <v>#N/A</v>
      </c>
      <c r="CA211" t="e">
        <f t="shared" si="76"/>
        <v>#N/A</v>
      </c>
      <c r="CB211" t="e">
        <f t="shared" si="76"/>
        <v>#N/A</v>
      </c>
      <c r="CC211" t="e">
        <f t="shared" si="76"/>
        <v>#N/A</v>
      </c>
      <c r="CD211" t="e">
        <f t="shared" si="76"/>
        <v>#N/A</v>
      </c>
      <c r="CE211" t="e">
        <f t="shared" si="76"/>
        <v>#N/A</v>
      </c>
      <c r="CF211" t="e">
        <f t="shared" si="76"/>
        <v>#N/A</v>
      </c>
      <c r="CG211" t="e">
        <f t="shared" si="76"/>
        <v>#N/A</v>
      </c>
      <c r="CH211" t="e">
        <f t="shared" si="76"/>
        <v>#N/A</v>
      </c>
      <c r="CI211" s="77" t="e">
        <f t="shared" si="77"/>
        <v>#N/A</v>
      </c>
      <c r="CJ211" t="e">
        <f t="shared" si="77"/>
        <v>#N/A</v>
      </c>
      <c r="CK211" t="e">
        <f t="shared" si="77"/>
        <v>#N/A</v>
      </c>
      <c r="CL211" t="e">
        <f t="shared" si="77"/>
        <v>#N/A</v>
      </c>
      <c r="CM211" t="e">
        <f t="shared" si="77"/>
        <v>#N/A</v>
      </c>
      <c r="CN211" t="e">
        <f t="shared" si="77"/>
        <v>#N/A</v>
      </c>
      <c r="CO211" t="e">
        <f t="shared" si="77"/>
        <v>#N/A</v>
      </c>
      <c r="CP211" t="e">
        <f t="shared" si="77"/>
        <v>#N/A</v>
      </c>
      <c r="CQ211" t="e">
        <f t="shared" si="77"/>
        <v>#N/A</v>
      </c>
      <c r="CR211" t="e">
        <f t="shared" si="77"/>
        <v>#N/A</v>
      </c>
      <c r="CS211" t="e">
        <f t="shared" si="77"/>
        <v>#N/A</v>
      </c>
    </row>
    <row r="212" spans="3:97" x14ac:dyDescent="0.25">
      <c r="C212" s="1"/>
      <c r="BY212" t="e">
        <f t="shared" ref="BY212:CH221" si="78">$C212*$CH$13+$CG$13*BY$91+$CE$13*BY$91*$C212+$C212^2*$CB$13+$CA$13*BY$91^2</f>
        <v>#N/A</v>
      </c>
      <c r="BZ212" t="e">
        <f t="shared" si="78"/>
        <v>#N/A</v>
      </c>
      <c r="CA212" t="e">
        <f t="shared" si="78"/>
        <v>#N/A</v>
      </c>
      <c r="CB212" t="e">
        <f t="shared" si="78"/>
        <v>#N/A</v>
      </c>
      <c r="CC212" t="e">
        <f t="shared" si="78"/>
        <v>#N/A</v>
      </c>
      <c r="CD212" t="e">
        <f t="shared" si="78"/>
        <v>#N/A</v>
      </c>
      <c r="CE212" t="e">
        <f t="shared" si="78"/>
        <v>#N/A</v>
      </c>
      <c r="CF212" t="e">
        <f t="shared" si="78"/>
        <v>#N/A</v>
      </c>
      <c r="CG212" t="e">
        <f t="shared" si="78"/>
        <v>#N/A</v>
      </c>
      <c r="CH212" t="e">
        <f t="shared" si="78"/>
        <v>#N/A</v>
      </c>
      <c r="CI212" s="77" t="e">
        <f t="shared" ref="CI212:CS221" si="79">$C212*$CH$13+$CG$13*CI$91+$CE$13*CI$91*$C212+$C212^2*$CB$13+$CA$13*CI$91^2</f>
        <v>#N/A</v>
      </c>
      <c r="CJ212" t="e">
        <f t="shared" si="79"/>
        <v>#N/A</v>
      </c>
      <c r="CK212" t="e">
        <f t="shared" si="79"/>
        <v>#N/A</v>
      </c>
      <c r="CL212" t="e">
        <f t="shared" si="79"/>
        <v>#N/A</v>
      </c>
      <c r="CM212" t="e">
        <f t="shared" si="79"/>
        <v>#N/A</v>
      </c>
      <c r="CN212" t="e">
        <f t="shared" si="79"/>
        <v>#N/A</v>
      </c>
      <c r="CO212" t="e">
        <f t="shared" si="79"/>
        <v>#N/A</v>
      </c>
      <c r="CP212" t="e">
        <f t="shared" si="79"/>
        <v>#N/A</v>
      </c>
      <c r="CQ212" t="e">
        <f t="shared" si="79"/>
        <v>#N/A</v>
      </c>
      <c r="CR212" t="e">
        <f t="shared" si="79"/>
        <v>#N/A</v>
      </c>
      <c r="CS212" t="e">
        <f t="shared" si="79"/>
        <v>#N/A</v>
      </c>
    </row>
    <row r="213" spans="3:97" x14ac:dyDescent="0.25">
      <c r="C213" s="1"/>
      <c r="BY213" t="e">
        <f t="shared" si="78"/>
        <v>#N/A</v>
      </c>
      <c r="BZ213" t="e">
        <f t="shared" si="78"/>
        <v>#N/A</v>
      </c>
      <c r="CA213" t="e">
        <f t="shared" si="78"/>
        <v>#N/A</v>
      </c>
      <c r="CB213" t="e">
        <f t="shared" si="78"/>
        <v>#N/A</v>
      </c>
      <c r="CC213" t="e">
        <f t="shared" si="78"/>
        <v>#N/A</v>
      </c>
      <c r="CD213" t="e">
        <f t="shared" si="78"/>
        <v>#N/A</v>
      </c>
      <c r="CE213" t="e">
        <f t="shared" si="78"/>
        <v>#N/A</v>
      </c>
      <c r="CF213" t="e">
        <f t="shared" si="78"/>
        <v>#N/A</v>
      </c>
      <c r="CG213" t="e">
        <f t="shared" si="78"/>
        <v>#N/A</v>
      </c>
      <c r="CH213" t="e">
        <f t="shared" si="78"/>
        <v>#N/A</v>
      </c>
      <c r="CI213" s="77" t="e">
        <f t="shared" si="79"/>
        <v>#N/A</v>
      </c>
      <c r="CJ213" t="e">
        <f t="shared" si="79"/>
        <v>#N/A</v>
      </c>
      <c r="CK213" t="e">
        <f t="shared" si="79"/>
        <v>#N/A</v>
      </c>
      <c r="CL213" t="e">
        <f t="shared" si="79"/>
        <v>#N/A</v>
      </c>
      <c r="CM213" t="e">
        <f t="shared" si="79"/>
        <v>#N/A</v>
      </c>
      <c r="CN213" t="e">
        <f t="shared" si="79"/>
        <v>#N/A</v>
      </c>
      <c r="CO213" t="e">
        <f t="shared" si="79"/>
        <v>#N/A</v>
      </c>
      <c r="CP213" t="e">
        <f t="shared" si="79"/>
        <v>#N/A</v>
      </c>
      <c r="CQ213" t="e">
        <f t="shared" si="79"/>
        <v>#N/A</v>
      </c>
      <c r="CR213" t="e">
        <f t="shared" si="79"/>
        <v>#N/A</v>
      </c>
      <c r="CS213" t="e">
        <f t="shared" si="79"/>
        <v>#N/A</v>
      </c>
    </row>
    <row r="214" spans="3:97" x14ac:dyDescent="0.25">
      <c r="C214" s="1"/>
      <c r="BY214" t="e">
        <f t="shared" si="78"/>
        <v>#N/A</v>
      </c>
      <c r="BZ214" t="e">
        <f t="shared" si="78"/>
        <v>#N/A</v>
      </c>
      <c r="CA214" t="e">
        <f t="shared" si="78"/>
        <v>#N/A</v>
      </c>
      <c r="CB214" t="e">
        <f t="shared" si="78"/>
        <v>#N/A</v>
      </c>
      <c r="CC214" t="e">
        <f t="shared" si="78"/>
        <v>#N/A</v>
      </c>
      <c r="CD214" t="e">
        <f t="shared" si="78"/>
        <v>#N/A</v>
      </c>
      <c r="CE214" t="e">
        <f t="shared" si="78"/>
        <v>#N/A</v>
      </c>
      <c r="CF214" t="e">
        <f t="shared" si="78"/>
        <v>#N/A</v>
      </c>
      <c r="CG214" t="e">
        <f t="shared" si="78"/>
        <v>#N/A</v>
      </c>
      <c r="CH214" t="e">
        <f t="shared" si="78"/>
        <v>#N/A</v>
      </c>
      <c r="CI214" s="77" t="e">
        <f t="shared" si="79"/>
        <v>#N/A</v>
      </c>
      <c r="CJ214" t="e">
        <f t="shared" si="79"/>
        <v>#N/A</v>
      </c>
      <c r="CK214" t="e">
        <f t="shared" si="79"/>
        <v>#N/A</v>
      </c>
      <c r="CL214" t="e">
        <f t="shared" si="79"/>
        <v>#N/A</v>
      </c>
      <c r="CM214" t="e">
        <f t="shared" si="79"/>
        <v>#N/A</v>
      </c>
      <c r="CN214" t="e">
        <f t="shared" si="79"/>
        <v>#N/A</v>
      </c>
      <c r="CO214" t="e">
        <f t="shared" si="79"/>
        <v>#N/A</v>
      </c>
      <c r="CP214" t="e">
        <f t="shared" si="79"/>
        <v>#N/A</v>
      </c>
      <c r="CQ214" t="e">
        <f t="shared" si="79"/>
        <v>#N/A</v>
      </c>
      <c r="CR214" t="e">
        <f t="shared" si="79"/>
        <v>#N/A</v>
      </c>
      <c r="CS214" t="e">
        <f t="shared" si="79"/>
        <v>#N/A</v>
      </c>
    </row>
    <row r="215" spans="3:97" x14ac:dyDescent="0.25">
      <c r="C215" s="1"/>
      <c r="BY215" t="e">
        <f t="shared" si="78"/>
        <v>#N/A</v>
      </c>
      <c r="BZ215" t="e">
        <f t="shared" si="78"/>
        <v>#N/A</v>
      </c>
      <c r="CA215" t="e">
        <f t="shared" si="78"/>
        <v>#N/A</v>
      </c>
      <c r="CB215" t="e">
        <f t="shared" si="78"/>
        <v>#N/A</v>
      </c>
      <c r="CC215" t="e">
        <f t="shared" si="78"/>
        <v>#N/A</v>
      </c>
      <c r="CD215" t="e">
        <f t="shared" si="78"/>
        <v>#N/A</v>
      </c>
      <c r="CE215" t="e">
        <f t="shared" si="78"/>
        <v>#N/A</v>
      </c>
      <c r="CF215" t="e">
        <f t="shared" si="78"/>
        <v>#N/A</v>
      </c>
      <c r="CG215" t="e">
        <f t="shared" si="78"/>
        <v>#N/A</v>
      </c>
      <c r="CH215" t="e">
        <f t="shared" si="78"/>
        <v>#N/A</v>
      </c>
      <c r="CI215" s="77" t="e">
        <f t="shared" si="79"/>
        <v>#N/A</v>
      </c>
      <c r="CJ215" t="e">
        <f t="shared" si="79"/>
        <v>#N/A</v>
      </c>
      <c r="CK215" t="e">
        <f t="shared" si="79"/>
        <v>#N/A</v>
      </c>
      <c r="CL215" t="e">
        <f t="shared" si="79"/>
        <v>#N/A</v>
      </c>
      <c r="CM215" t="e">
        <f t="shared" si="79"/>
        <v>#N/A</v>
      </c>
      <c r="CN215" t="e">
        <f t="shared" si="79"/>
        <v>#N/A</v>
      </c>
      <c r="CO215" t="e">
        <f t="shared" si="79"/>
        <v>#N/A</v>
      </c>
      <c r="CP215" t="e">
        <f t="shared" si="79"/>
        <v>#N/A</v>
      </c>
      <c r="CQ215" t="e">
        <f t="shared" si="79"/>
        <v>#N/A</v>
      </c>
      <c r="CR215" t="e">
        <f t="shared" si="79"/>
        <v>#N/A</v>
      </c>
      <c r="CS215" t="e">
        <f t="shared" si="79"/>
        <v>#N/A</v>
      </c>
    </row>
    <row r="216" spans="3:97" x14ac:dyDescent="0.25">
      <c r="C216" s="1"/>
      <c r="BY216" t="e">
        <f t="shared" si="78"/>
        <v>#N/A</v>
      </c>
      <c r="BZ216" t="e">
        <f t="shared" si="78"/>
        <v>#N/A</v>
      </c>
      <c r="CA216" t="e">
        <f t="shared" si="78"/>
        <v>#N/A</v>
      </c>
      <c r="CB216" t="e">
        <f t="shared" si="78"/>
        <v>#N/A</v>
      </c>
      <c r="CC216" t="e">
        <f t="shared" si="78"/>
        <v>#N/A</v>
      </c>
      <c r="CD216" t="e">
        <f t="shared" si="78"/>
        <v>#N/A</v>
      </c>
      <c r="CE216" t="e">
        <f t="shared" si="78"/>
        <v>#N/A</v>
      </c>
      <c r="CF216" t="e">
        <f t="shared" si="78"/>
        <v>#N/A</v>
      </c>
      <c r="CG216" t="e">
        <f t="shared" si="78"/>
        <v>#N/A</v>
      </c>
      <c r="CH216" t="e">
        <f t="shared" si="78"/>
        <v>#N/A</v>
      </c>
      <c r="CI216" s="77" t="e">
        <f t="shared" si="79"/>
        <v>#N/A</v>
      </c>
      <c r="CJ216" t="e">
        <f t="shared" si="79"/>
        <v>#N/A</v>
      </c>
      <c r="CK216" t="e">
        <f t="shared" si="79"/>
        <v>#N/A</v>
      </c>
      <c r="CL216" t="e">
        <f t="shared" si="79"/>
        <v>#N/A</v>
      </c>
      <c r="CM216" t="e">
        <f t="shared" si="79"/>
        <v>#N/A</v>
      </c>
      <c r="CN216" t="e">
        <f t="shared" si="79"/>
        <v>#N/A</v>
      </c>
      <c r="CO216" t="e">
        <f t="shared" si="79"/>
        <v>#N/A</v>
      </c>
      <c r="CP216" t="e">
        <f t="shared" si="79"/>
        <v>#N/A</v>
      </c>
      <c r="CQ216" t="e">
        <f t="shared" si="79"/>
        <v>#N/A</v>
      </c>
      <c r="CR216" t="e">
        <f t="shared" si="79"/>
        <v>#N/A</v>
      </c>
      <c r="CS216" t="e">
        <f t="shared" si="79"/>
        <v>#N/A</v>
      </c>
    </row>
    <row r="217" spans="3:97" x14ac:dyDescent="0.25">
      <c r="C217" s="1"/>
      <c r="BY217" t="e">
        <f t="shared" si="78"/>
        <v>#N/A</v>
      </c>
      <c r="BZ217" t="e">
        <f t="shared" si="78"/>
        <v>#N/A</v>
      </c>
      <c r="CA217" t="e">
        <f t="shared" si="78"/>
        <v>#N/A</v>
      </c>
      <c r="CB217" t="e">
        <f t="shared" si="78"/>
        <v>#N/A</v>
      </c>
      <c r="CC217" t="e">
        <f t="shared" si="78"/>
        <v>#N/A</v>
      </c>
      <c r="CD217" t="e">
        <f t="shared" si="78"/>
        <v>#N/A</v>
      </c>
      <c r="CE217" t="e">
        <f t="shared" si="78"/>
        <v>#N/A</v>
      </c>
      <c r="CF217" t="e">
        <f t="shared" si="78"/>
        <v>#N/A</v>
      </c>
      <c r="CG217" t="e">
        <f t="shared" si="78"/>
        <v>#N/A</v>
      </c>
      <c r="CH217" t="e">
        <f t="shared" si="78"/>
        <v>#N/A</v>
      </c>
      <c r="CI217" s="77" t="e">
        <f t="shared" si="79"/>
        <v>#N/A</v>
      </c>
      <c r="CJ217" t="e">
        <f t="shared" si="79"/>
        <v>#N/A</v>
      </c>
      <c r="CK217" t="e">
        <f t="shared" si="79"/>
        <v>#N/A</v>
      </c>
      <c r="CL217" t="e">
        <f t="shared" si="79"/>
        <v>#N/A</v>
      </c>
      <c r="CM217" t="e">
        <f t="shared" si="79"/>
        <v>#N/A</v>
      </c>
      <c r="CN217" t="e">
        <f t="shared" si="79"/>
        <v>#N/A</v>
      </c>
      <c r="CO217" t="e">
        <f t="shared" si="79"/>
        <v>#N/A</v>
      </c>
      <c r="CP217" t="e">
        <f t="shared" si="79"/>
        <v>#N/A</v>
      </c>
      <c r="CQ217" t="e">
        <f t="shared" si="79"/>
        <v>#N/A</v>
      </c>
      <c r="CR217" t="e">
        <f t="shared" si="79"/>
        <v>#N/A</v>
      </c>
      <c r="CS217" t="e">
        <f t="shared" si="79"/>
        <v>#N/A</v>
      </c>
    </row>
    <row r="218" spans="3:97" x14ac:dyDescent="0.25">
      <c r="C218" s="1"/>
      <c r="BY218" t="e">
        <f t="shared" si="78"/>
        <v>#N/A</v>
      </c>
      <c r="BZ218" t="e">
        <f t="shared" si="78"/>
        <v>#N/A</v>
      </c>
      <c r="CA218" t="e">
        <f t="shared" si="78"/>
        <v>#N/A</v>
      </c>
      <c r="CB218" t="e">
        <f t="shared" si="78"/>
        <v>#N/A</v>
      </c>
      <c r="CC218" t="e">
        <f t="shared" si="78"/>
        <v>#N/A</v>
      </c>
      <c r="CD218" t="e">
        <f t="shared" si="78"/>
        <v>#N/A</v>
      </c>
      <c r="CE218" t="e">
        <f t="shared" si="78"/>
        <v>#N/A</v>
      </c>
      <c r="CF218" t="e">
        <f t="shared" si="78"/>
        <v>#N/A</v>
      </c>
      <c r="CG218" t="e">
        <f t="shared" si="78"/>
        <v>#N/A</v>
      </c>
      <c r="CH218" t="e">
        <f t="shared" si="78"/>
        <v>#N/A</v>
      </c>
      <c r="CI218" s="77" t="e">
        <f t="shared" si="79"/>
        <v>#N/A</v>
      </c>
      <c r="CJ218" t="e">
        <f t="shared" si="79"/>
        <v>#N/A</v>
      </c>
      <c r="CK218" t="e">
        <f t="shared" si="79"/>
        <v>#N/A</v>
      </c>
      <c r="CL218" t="e">
        <f t="shared" si="79"/>
        <v>#N/A</v>
      </c>
      <c r="CM218" t="e">
        <f t="shared" si="79"/>
        <v>#N/A</v>
      </c>
      <c r="CN218" t="e">
        <f t="shared" si="79"/>
        <v>#N/A</v>
      </c>
      <c r="CO218" t="e">
        <f t="shared" si="79"/>
        <v>#N/A</v>
      </c>
      <c r="CP218" t="e">
        <f t="shared" si="79"/>
        <v>#N/A</v>
      </c>
      <c r="CQ218" t="e">
        <f t="shared" si="79"/>
        <v>#N/A</v>
      </c>
      <c r="CR218" t="e">
        <f t="shared" si="79"/>
        <v>#N/A</v>
      </c>
      <c r="CS218" t="e">
        <f t="shared" si="79"/>
        <v>#N/A</v>
      </c>
    </row>
    <row r="219" spans="3:97" x14ac:dyDescent="0.25">
      <c r="C219" s="1"/>
      <c r="BY219" t="e">
        <f t="shared" si="78"/>
        <v>#N/A</v>
      </c>
      <c r="BZ219" t="e">
        <f t="shared" si="78"/>
        <v>#N/A</v>
      </c>
      <c r="CA219" t="e">
        <f t="shared" si="78"/>
        <v>#N/A</v>
      </c>
      <c r="CB219" t="e">
        <f t="shared" si="78"/>
        <v>#N/A</v>
      </c>
      <c r="CC219" t="e">
        <f t="shared" si="78"/>
        <v>#N/A</v>
      </c>
      <c r="CD219" t="e">
        <f t="shared" si="78"/>
        <v>#N/A</v>
      </c>
      <c r="CE219" t="e">
        <f t="shared" si="78"/>
        <v>#N/A</v>
      </c>
      <c r="CF219" t="e">
        <f t="shared" si="78"/>
        <v>#N/A</v>
      </c>
      <c r="CG219" t="e">
        <f t="shared" si="78"/>
        <v>#N/A</v>
      </c>
      <c r="CH219" t="e">
        <f t="shared" si="78"/>
        <v>#N/A</v>
      </c>
      <c r="CI219" s="77" t="e">
        <f t="shared" si="79"/>
        <v>#N/A</v>
      </c>
      <c r="CJ219" t="e">
        <f t="shared" si="79"/>
        <v>#N/A</v>
      </c>
      <c r="CK219" t="e">
        <f t="shared" si="79"/>
        <v>#N/A</v>
      </c>
      <c r="CL219" t="e">
        <f t="shared" si="79"/>
        <v>#N/A</v>
      </c>
      <c r="CM219" t="e">
        <f t="shared" si="79"/>
        <v>#N/A</v>
      </c>
      <c r="CN219" t="e">
        <f t="shared" si="79"/>
        <v>#N/A</v>
      </c>
      <c r="CO219" t="e">
        <f t="shared" si="79"/>
        <v>#N/A</v>
      </c>
      <c r="CP219" t="e">
        <f t="shared" si="79"/>
        <v>#N/A</v>
      </c>
      <c r="CQ219" t="e">
        <f t="shared" si="79"/>
        <v>#N/A</v>
      </c>
      <c r="CR219" t="e">
        <f t="shared" si="79"/>
        <v>#N/A</v>
      </c>
      <c r="CS219" t="e">
        <f t="shared" si="79"/>
        <v>#N/A</v>
      </c>
    </row>
    <row r="220" spans="3:97" x14ac:dyDescent="0.25">
      <c r="C220" s="1"/>
      <c r="BY220" t="e">
        <f t="shared" si="78"/>
        <v>#N/A</v>
      </c>
      <c r="BZ220" t="e">
        <f t="shared" si="78"/>
        <v>#N/A</v>
      </c>
      <c r="CA220" t="e">
        <f t="shared" si="78"/>
        <v>#N/A</v>
      </c>
      <c r="CB220" t="e">
        <f t="shared" si="78"/>
        <v>#N/A</v>
      </c>
      <c r="CC220" t="e">
        <f t="shared" si="78"/>
        <v>#N/A</v>
      </c>
      <c r="CD220" t="e">
        <f t="shared" si="78"/>
        <v>#N/A</v>
      </c>
      <c r="CE220" t="e">
        <f t="shared" si="78"/>
        <v>#N/A</v>
      </c>
      <c r="CF220" t="e">
        <f t="shared" si="78"/>
        <v>#N/A</v>
      </c>
      <c r="CG220" t="e">
        <f t="shared" si="78"/>
        <v>#N/A</v>
      </c>
      <c r="CH220" t="e">
        <f t="shared" si="78"/>
        <v>#N/A</v>
      </c>
      <c r="CI220" s="77" t="e">
        <f t="shared" si="79"/>
        <v>#N/A</v>
      </c>
      <c r="CJ220" t="e">
        <f t="shared" si="79"/>
        <v>#N/A</v>
      </c>
      <c r="CK220" t="e">
        <f t="shared" si="79"/>
        <v>#N/A</v>
      </c>
      <c r="CL220" t="e">
        <f t="shared" si="79"/>
        <v>#N/A</v>
      </c>
      <c r="CM220" t="e">
        <f t="shared" si="79"/>
        <v>#N/A</v>
      </c>
      <c r="CN220" t="e">
        <f t="shared" si="79"/>
        <v>#N/A</v>
      </c>
      <c r="CO220" t="e">
        <f t="shared" si="79"/>
        <v>#N/A</v>
      </c>
      <c r="CP220" t="e">
        <f t="shared" si="79"/>
        <v>#N/A</v>
      </c>
      <c r="CQ220" t="e">
        <f t="shared" si="79"/>
        <v>#N/A</v>
      </c>
      <c r="CR220" t="e">
        <f t="shared" si="79"/>
        <v>#N/A</v>
      </c>
      <c r="CS220" t="e">
        <f t="shared" si="79"/>
        <v>#N/A</v>
      </c>
    </row>
    <row r="221" spans="3:97" x14ac:dyDescent="0.25">
      <c r="C221" s="1"/>
      <c r="BY221" t="e">
        <f t="shared" si="78"/>
        <v>#N/A</v>
      </c>
      <c r="BZ221" t="e">
        <f t="shared" si="78"/>
        <v>#N/A</v>
      </c>
      <c r="CA221" t="e">
        <f t="shared" si="78"/>
        <v>#N/A</v>
      </c>
      <c r="CB221" t="e">
        <f t="shared" si="78"/>
        <v>#N/A</v>
      </c>
      <c r="CC221" t="e">
        <f t="shared" si="78"/>
        <v>#N/A</v>
      </c>
      <c r="CD221" t="e">
        <f t="shared" si="78"/>
        <v>#N/A</v>
      </c>
      <c r="CE221" t="e">
        <f t="shared" si="78"/>
        <v>#N/A</v>
      </c>
      <c r="CF221" t="e">
        <f t="shared" si="78"/>
        <v>#N/A</v>
      </c>
      <c r="CG221" t="e">
        <f t="shared" si="78"/>
        <v>#N/A</v>
      </c>
      <c r="CH221" t="e">
        <f t="shared" si="78"/>
        <v>#N/A</v>
      </c>
      <c r="CI221" s="77" t="e">
        <f t="shared" si="79"/>
        <v>#N/A</v>
      </c>
      <c r="CJ221" t="e">
        <f t="shared" si="79"/>
        <v>#N/A</v>
      </c>
      <c r="CK221" t="e">
        <f t="shared" si="79"/>
        <v>#N/A</v>
      </c>
      <c r="CL221" t="e">
        <f t="shared" si="79"/>
        <v>#N/A</v>
      </c>
      <c r="CM221" t="e">
        <f t="shared" si="79"/>
        <v>#N/A</v>
      </c>
      <c r="CN221" t="e">
        <f t="shared" si="79"/>
        <v>#N/A</v>
      </c>
      <c r="CO221" t="e">
        <f t="shared" si="79"/>
        <v>#N/A</v>
      </c>
      <c r="CP221" t="e">
        <f t="shared" si="79"/>
        <v>#N/A</v>
      </c>
      <c r="CQ221" t="e">
        <f t="shared" si="79"/>
        <v>#N/A</v>
      </c>
      <c r="CR221" t="e">
        <f t="shared" si="79"/>
        <v>#N/A</v>
      </c>
      <c r="CS221" t="e">
        <f t="shared" si="79"/>
        <v>#N/A</v>
      </c>
    </row>
    <row r="222" spans="3:97" x14ac:dyDescent="0.25">
      <c r="C222" s="1"/>
      <c r="BY222" t="e">
        <f t="shared" ref="BY222:CH231" si="80">$C222*$CH$13+$CG$13*BY$91+$CE$13*BY$91*$C222+$C222^2*$CB$13+$CA$13*BY$91^2</f>
        <v>#N/A</v>
      </c>
      <c r="BZ222" t="e">
        <f t="shared" si="80"/>
        <v>#N/A</v>
      </c>
      <c r="CA222" t="e">
        <f t="shared" si="80"/>
        <v>#N/A</v>
      </c>
      <c r="CB222" t="e">
        <f t="shared" si="80"/>
        <v>#N/A</v>
      </c>
      <c r="CC222" t="e">
        <f t="shared" si="80"/>
        <v>#N/A</v>
      </c>
      <c r="CD222" t="e">
        <f t="shared" si="80"/>
        <v>#N/A</v>
      </c>
      <c r="CE222" t="e">
        <f t="shared" si="80"/>
        <v>#N/A</v>
      </c>
      <c r="CF222" t="e">
        <f t="shared" si="80"/>
        <v>#N/A</v>
      </c>
      <c r="CG222" t="e">
        <f t="shared" si="80"/>
        <v>#N/A</v>
      </c>
      <c r="CH222" t="e">
        <f t="shared" si="80"/>
        <v>#N/A</v>
      </c>
      <c r="CI222" s="77" t="e">
        <f t="shared" ref="CI222:CS231" si="81">$C222*$CH$13+$CG$13*CI$91+$CE$13*CI$91*$C222+$C222^2*$CB$13+$CA$13*CI$91^2</f>
        <v>#N/A</v>
      </c>
      <c r="CJ222" t="e">
        <f t="shared" si="81"/>
        <v>#N/A</v>
      </c>
      <c r="CK222" t="e">
        <f t="shared" si="81"/>
        <v>#N/A</v>
      </c>
      <c r="CL222" t="e">
        <f t="shared" si="81"/>
        <v>#N/A</v>
      </c>
      <c r="CM222" t="e">
        <f t="shared" si="81"/>
        <v>#N/A</v>
      </c>
      <c r="CN222" t="e">
        <f t="shared" si="81"/>
        <v>#N/A</v>
      </c>
      <c r="CO222" t="e">
        <f t="shared" si="81"/>
        <v>#N/A</v>
      </c>
      <c r="CP222" t="e">
        <f t="shared" si="81"/>
        <v>#N/A</v>
      </c>
      <c r="CQ222" t="e">
        <f t="shared" si="81"/>
        <v>#N/A</v>
      </c>
      <c r="CR222" t="e">
        <f t="shared" si="81"/>
        <v>#N/A</v>
      </c>
      <c r="CS222" t="e">
        <f t="shared" si="81"/>
        <v>#N/A</v>
      </c>
    </row>
    <row r="223" spans="3:97" x14ac:dyDescent="0.25">
      <c r="C223" s="1"/>
      <c r="BY223" t="e">
        <f t="shared" si="80"/>
        <v>#N/A</v>
      </c>
      <c r="BZ223" t="e">
        <f t="shared" si="80"/>
        <v>#N/A</v>
      </c>
      <c r="CA223" t="e">
        <f t="shared" si="80"/>
        <v>#N/A</v>
      </c>
      <c r="CB223" t="e">
        <f t="shared" si="80"/>
        <v>#N/A</v>
      </c>
      <c r="CC223" t="e">
        <f t="shared" si="80"/>
        <v>#N/A</v>
      </c>
      <c r="CD223" t="e">
        <f t="shared" si="80"/>
        <v>#N/A</v>
      </c>
      <c r="CE223" t="e">
        <f t="shared" si="80"/>
        <v>#N/A</v>
      </c>
      <c r="CF223" t="e">
        <f t="shared" si="80"/>
        <v>#N/A</v>
      </c>
      <c r="CG223" t="e">
        <f t="shared" si="80"/>
        <v>#N/A</v>
      </c>
      <c r="CH223" t="e">
        <f t="shared" si="80"/>
        <v>#N/A</v>
      </c>
      <c r="CI223" s="77" t="e">
        <f t="shared" si="81"/>
        <v>#N/A</v>
      </c>
      <c r="CJ223" t="e">
        <f t="shared" si="81"/>
        <v>#N/A</v>
      </c>
      <c r="CK223" t="e">
        <f t="shared" si="81"/>
        <v>#N/A</v>
      </c>
      <c r="CL223" t="e">
        <f t="shared" si="81"/>
        <v>#N/A</v>
      </c>
      <c r="CM223" t="e">
        <f t="shared" si="81"/>
        <v>#N/A</v>
      </c>
      <c r="CN223" t="e">
        <f t="shared" si="81"/>
        <v>#N/A</v>
      </c>
      <c r="CO223" t="e">
        <f t="shared" si="81"/>
        <v>#N/A</v>
      </c>
      <c r="CP223" t="e">
        <f t="shared" si="81"/>
        <v>#N/A</v>
      </c>
      <c r="CQ223" t="e">
        <f t="shared" si="81"/>
        <v>#N/A</v>
      </c>
      <c r="CR223" t="e">
        <f t="shared" si="81"/>
        <v>#N/A</v>
      </c>
      <c r="CS223" t="e">
        <f t="shared" si="81"/>
        <v>#N/A</v>
      </c>
    </row>
    <row r="224" spans="3:97" x14ac:dyDescent="0.25">
      <c r="C224" s="1"/>
      <c r="BY224" t="e">
        <f t="shared" si="80"/>
        <v>#N/A</v>
      </c>
      <c r="BZ224" t="e">
        <f t="shared" si="80"/>
        <v>#N/A</v>
      </c>
      <c r="CA224" t="e">
        <f t="shared" si="80"/>
        <v>#N/A</v>
      </c>
      <c r="CB224" t="e">
        <f t="shared" si="80"/>
        <v>#N/A</v>
      </c>
      <c r="CC224" t="e">
        <f t="shared" si="80"/>
        <v>#N/A</v>
      </c>
      <c r="CD224" t="e">
        <f t="shared" si="80"/>
        <v>#N/A</v>
      </c>
      <c r="CE224" t="e">
        <f t="shared" si="80"/>
        <v>#N/A</v>
      </c>
      <c r="CF224" t="e">
        <f t="shared" si="80"/>
        <v>#N/A</v>
      </c>
      <c r="CG224" t="e">
        <f t="shared" si="80"/>
        <v>#N/A</v>
      </c>
      <c r="CH224" t="e">
        <f t="shared" si="80"/>
        <v>#N/A</v>
      </c>
      <c r="CI224" s="77" t="e">
        <f t="shared" si="81"/>
        <v>#N/A</v>
      </c>
      <c r="CJ224" t="e">
        <f t="shared" si="81"/>
        <v>#N/A</v>
      </c>
      <c r="CK224" t="e">
        <f t="shared" si="81"/>
        <v>#N/A</v>
      </c>
      <c r="CL224" t="e">
        <f t="shared" si="81"/>
        <v>#N/A</v>
      </c>
      <c r="CM224" t="e">
        <f t="shared" si="81"/>
        <v>#N/A</v>
      </c>
      <c r="CN224" t="e">
        <f t="shared" si="81"/>
        <v>#N/A</v>
      </c>
      <c r="CO224" t="e">
        <f t="shared" si="81"/>
        <v>#N/A</v>
      </c>
      <c r="CP224" t="e">
        <f t="shared" si="81"/>
        <v>#N/A</v>
      </c>
      <c r="CQ224" t="e">
        <f t="shared" si="81"/>
        <v>#N/A</v>
      </c>
      <c r="CR224" t="e">
        <f t="shared" si="81"/>
        <v>#N/A</v>
      </c>
      <c r="CS224" t="e">
        <f t="shared" si="81"/>
        <v>#N/A</v>
      </c>
    </row>
    <row r="225" spans="3:97" x14ac:dyDescent="0.25">
      <c r="C225" s="1"/>
      <c r="BY225" t="e">
        <f t="shared" si="80"/>
        <v>#N/A</v>
      </c>
      <c r="BZ225" t="e">
        <f t="shared" si="80"/>
        <v>#N/A</v>
      </c>
      <c r="CA225" t="e">
        <f t="shared" si="80"/>
        <v>#N/A</v>
      </c>
      <c r="CB225" t="e">
        <f t="shared" si="80"/>
        <v>#N/A</v>
      </c>
      <c r="CC225" t="e">
        <f t="shared" si="80"/>
        <v>#N/A</v>
      </c>
      <c r="CD225" t="e">
        <f t="shared" si="80"/>
        <v>#N/A</v>
      </c>
      <c r="CE225" t="e">
        <f t="shared" si="80"/>
        <v>#N/A</v>
      </c>
      <c r="CF225" t="e">
        <f t="shared" si="80"/>
        <v>#N/A</v>
      </c>
      <c r="CG225" t="e">
        <f t="shared" si="80"/>
        <v>#N/A</v>
      </c>
      <c r="CH225" t="e">
        <f t="shared" si="80"/>
        <v>#N/A</v>
      </c>
      <c r="CI225" s="77" t="e">
        <f t="shared" si="81"/>
        <v>#N/A</v>
      </c>
      <c r="CJ225" t="e">
        <f t="shared" si="81"/>
        <v>#N/A</v>
      </c>
      <c r="CK225" t="e">
        <f t="shared" si="81"/>
        <v>#N/A</v>
      </c>
      <c r="CL225" t="e">
        <f t="shared" si="81"/>
        <v>#N/A</v>
      </c>
      <c r="CM225" t="e">
        <f t="shared" si="81"/>
        <v>#N/A</v>
      </c>
      <c r="CN225" t="e">
        <f t="shared" si="81"/>
        <v>#N/A</v>
      </c>
      <c r="CO225" t="e">
        <f t="shared" si="81"/>
        <v>#N/A</v>
      </c>
      <c r="CP225" t="e">
        <f t="shared" si="81"/>
        <v>#N/A</v>
      </c>
      <c r="CQ225" t="e">
        <f t="shared" si="81"/>
        <v>#N/A</v>
      </c>
      <c r="CR225" t="e">
        <f t="shared" si="81"/>
        <v>#N/A</v>
      </c>
      <c r="CS225" t="e">
        <f t="shared" si="81"/>
        <v>#N/A</v>
      </c>
    </row>
    <row r="226" spans="3:97" x14ac:dyDescent="0.25">
      <c r="C226" s="1"/>
      <c r="BY226" t="e">
        <f t="shared" si="80"/>
        <v>#N/A</v>
      </c>
      <c r="BZ226" t="e">
        <f t="shared" si="80"/>
        <v>#N/A</v>
      </c>
      <c r="CA226" t="e">
        <f t="shared" si="80"/>
        <v>#N/A</v>
      </c>
      <c r="CB226" t="e">
        <f t="shared" si="80"/>
        <v>#N/A</v>
      </c>
      <c r="CC226" t="e">
        <f t="shared" si="80"/>
        <v>#N/A</v>
      </c>
      <c r="CD226" t="e">
        <f t="shared" si="80"/>
        <v>#N/A</v>
      </c>
      <c r="CE226" t="e">
        <f t="shared" si="80"/>
        <v>#N/A</v>
      </c>
      <c r="CF226" t="e">
        <f t="shared" si="80"/>
        <v>#N/A</v>
      </c>
      <c r="CG226" t="e">
        <f t="shared" si="80"/>
        <v>#N/A</v>
      </c>
      <c r="CH226" t="e">
        <f t="shared" si="80"/>
        <v>#N/A</v>
      </c>
      <c r="CI226" s="77" t="e">
        <f t="shared" si="81"/>
        <v>#N/A</v>
      </c>
      <c r="CJ226" t="e">
        <f t="shared" si="81"/>
        <v>#N/A</v>
      </c>
      <c r="CK226" t="e">
        <f t="shared" si="81"/>
        <v>#N/A</v>
      </c>
      <c r="CL226" t="e">
        <f t="shared" si="81"/>
        <v>#N/A</v>
      </c>
      <c r="CM226" t="e">
        <f t="shared" si="81"/>
        <v>#N/A</v>
      </c>
      <c r="CN226" t="e">
        <f t="shared" si="81"/>
        <v>#N/A</v>
      </c>
      <c r="CO226" t="e">
        <f t="shared" si="81"/>
        <v>#N/A</v>
      </c>
      <c r="CP226" t="e">
        <f t="shared" si="81"/>
        <v>#N/A</v>
      </c>
      <c r="CQ226" t="e">
        <f t="shared" si="81"/>
        <v>#N/A</v>
      </c>
      <c r="CR226" t="e">
        <f t="shared" si="81"/>
        <v>#N/A</v>
      </c>
      <c r="CS226" t="e">
        <f t="shared" si="81"/>
        <v>#N/A</v>
      </c>
    </row>
    <row r="227" spans="3:97" x14ac:dyDescent="0.25">
      <c r="C227" s="1"/>
      <c r="BY227" t="e">
        <f t="shared" si="80"/>
        <v>#N/A</v>
      </c>
      <c r="BZ227" t="e">
        <f t="shared" si="80"/>
        <v>#N/A</v>
      </c>
      <c r="CA227" t="e">
        <f t="shared" si="80"/>
        <v>#N/A</v>
      </c>
      <c r="CB227" t="e">
        <f t="shared" si="80"/>
        <v>#N/A</v>
      </c>
      <c r="CC227" t="e">
        <f t="shared" si="80"/>
        <v>#N/A</v>
      </c>
      <c r="CD227" t="e">
        <f t="shared" si="80"/>
        <v>#N/A</v>
      </c>
      <c r="CE227" t="e">
        <f t="shared" si="80"/>
        <v>#N/A</v>
      </c>
      <c r="CF227" t="e">
        <f t="shared" si="80"/>
        <v>#N/A</v>
      </c>
      <c r="CG227" t="e">
        <f t="shared" si="80"/>
        <v>#N/A</v>
      </c>
      <c r="CH227" t="e">
        <f t="shared" si="80"/>
        <v>#N/A</v>
      </c>
      <c r="CI227" s="77" t="e">
        <f t="shared" si="81"/>
        <v>#N/A</v>
      </c>
      <c r="CJ227" t="e">
        <f t="shared" si="81"/>
        <v>#N/A</v>
      </c>
      <c r="CK227" t="e">
        <f t="shared" si="81"/>
        <v>#N/A</v>
      </c>
      <c r="CL227" t="e">
        <f t="shared" si="81"/>
        <v>#N/A</v>
      </c>
      <c r="CM227" t="e">
        <f t="shared" si="81"/>
        <v>#N/A</v>
      </c>
      <c r="CN227" t="e">
        <f t="shared" si="81"/>
        <v>#N/A</v>
      </c>
      <c r="CO227" t="e">
        <f t="shared" si="81"/>
        <v>#N/A</v>
      </c>
      <c r="CP227" t="e">
        <f t="shared" si="81"/>
        <v>#N/A</v>
      </c>
      <c r="CQ227" t="e">
        <f t="shared" si="81"/>
        <v>#N/A</v>
      </c>
      <c r="CR227" t="e">
        <f t="shared" si="81"/>
        <v>#N/A</v>
      </c>
      <c r="CS227" t="e">
        <f t="shared" si="81"/>
        <v>#N/A</v>
      </c>
    </row>
    <row r="228" spans="3:97" x14ac:dyDescent="0.25">
      <c r="C228" s="1"/>
      <c r="BY228" t="e">
        <f t="shared" si="80"/>
        <v>#N/A</v>
      </c>
      <c r="BZ228" t="e">
        <f t="shared" si="80"/>
        <v>#N/A</v>
      </c>
      <c r="CA228" t="e">
        <f t="shared" si="80"/>
        <v>#N/A</v>
      </c>
      <c r="CB228" t="e">
        <f t="shared" si="80"/>
        <v>#N/A</v>
      </c>
      <c r="CC228" t="e">
        <f t="shared" si="80"/>
        <v>#N/A</v>
      </c>
      <c r="CD228" t="e">
        <f t="shared" si="80"/>
        <v>#N/A</v>
      </c>
      <c r="CE228" t="e">
        <f t="shared" si="80"/>
        <v>#N/A</v>
      </c>
      <c r="CF228" t="e">
        <f t="shared" si="80"/>
        <v>#N/A</v>
      </c>
      <c r="CG228" t="e">
        <f t="shared" si="80"/>
        <v>#N/A</v>
      </c>
      <c r="CH228" t="e">
        <f t="shared" si="80"/>
        <v>#N/A</v>
      </c>
      <c r="CI228" s="77" t="e">
        <f t="shared" si="81"/>
        <v>#N/A</v>
      </c>
      <c r="CJ228" t="e">
        <f t="shared" si="81"/>
        <v>#N/A</v>
      </c>
      <c r="CK228" t="e">
        <f t="shared" si="81"/>
        <v>#N/A</v>
      </c>
      <c r="CL228" t="e">
        <f t="shared" si="81"/>
        <v>#N/A</v>
      </c>
      <c r="CM228" t="e">
        <f t="shared" si="81"/>
        <v>#N/A</v>
      </c>
      <c r="CN228" t="e">
        <f t="shared" si="81"/>
        <v>#N/A</v>
      </c>
      <c r="CO228" t="e">
        <f t="shared" si="81"/>
        <v>#N/A</v>
      </c>
      <c r="CP228" t="e">
        <f t="shared" si="81"/>
        <v>#N/A</v>
      </c>
      <c r="CQ228" t="e">
        <f t="shared" si="81"/>
        <v>#N/A</v>
      </c>
      <c r="CR228" t="e">
        <f t="shared" si="81"/>
        <v>#N/A</v>
      </c>
      <c r="CS228" t="e">
        <f t="shared" si="81"/>
        <v>#N/A</v>
      </c>
    </row>
    <row r="229" spans="3:97" x14ac:dyDescent="0.25">
      <c r="C229" s="1"/>
      <c r="BY229" t="e">
        <f t="shared" si="80"/>
        <v>#N/A</v>
      </c>
      <c r="BZ229" t="e">
        <f t="shared" si="80"/>
        <v>#N/A</v>
      </c>
      <c r="CA229" t="e">
        <f t="shared" si="80"/>
        <v>#N/A</v>
      </c>
      <c r="CB229" t="e">
        <f t="shared" si="80"/>
        <v>#N/A</v>
      </c>
      <c r="CC229" t="e">
        <f t="shared" si="80"/>
        <v>#N/A</v>
      </c>
      <c r="CD229" t="e">
        <f t="shared" si="80"/>
        <v>#N/A</v>
      </c>
      <c r="CE229" t="e">
        <f t="shared" si="80"/>
        <v>#N/A</v>
      </c>
      <c r="CF229" t="e">
        <f t="shared" si="80"/>
        <v>#N/A</v>
      </c>
      <c r="CG229" t="e">
        <f t="shared" si="80"/>
        <v>#N/A</v>
      </c>
      <c r="CH229" t="e">
        <f t="shared" si="80"/>
        <v>#N/A</v>
      </c>
      <c r="CI229" s="77" t="e">
        <f t="shared" si="81"/>
        <v>#N/A</v>
      </c>
      <c r="CJ229" t="e">
        <f t="shared" si="81"/>
        <v>#N/A</v>
      </c>
      <c r="CK229" t="e">
        <f t="shared" si="81"/>
        <v>#N/A</v>
      </c>
      <c r="CL229" t="e">
        <f t="shared" si="81"/>
        <v>#N/A</v>
      </c>
      <c r="CM229" t="e">
        <f t="shared" si="81"/>
        <v>#N/A</v>
      </c>
      <c r="CN229" t="e">
        <f t="shared" si="81"/>
        <v>#N/A</v>
      </c>
      <c r="CO229" t="e">
        <f t="shared" si="81"/>
        <v>#N/A</v>
      </c>
      <c r="CP229" t="e">
        <f t="shared" si="81"/>
        <v>#N/A</v>
      </c>
      <c r="CQ229" t="e">
        <f t="shared" si="81"/>
        <v>#N/A</v>
      </c>
      <c r="CR229" t="e">
        <f t="shared" si="81"/>
        <v>#N/A</v>
      </c>
      <c r="CS229" t="e">
        <f t="shared" si="81"/>
        <v>#N/A</v>
      </c>
    </row>
    <row r="230" spans="3:97" x14ac:dyDescent="0.25">
      <c r="C230" s="1"/>
      <c r="BY230" t="e">
        <f t="shared" si="80"/>
        <v>#N/A</v>
      </c>
      <c r="BZ230" t="e">
        <f t="shared" si="80"/>
        <v>#N/A</v>
      </c>
      <c r="CA230" t="e">
        <f t="shared" si="80"/>
        <v>#N/A</v>
      </c>
      <c r="CB230" t="e">
        <f t="shared" si="80"/>
        <v>#N/A</v>
      </c>
      <c r="CC230" t="e">
        <f t="shared" si="80"/>
        <v>#N/A</v>
      </c>
      <c r="CD230" t="e">
        <f t="shared" si="80"/>
        <v>#N/A</v>
      </c>
      <c r="CE230" t="e">
        <f t="shared" si="80"/>
        <v>#N/A</v>
      </c>
      <c r="CF230" t="e">
        <f t="shared" si="80"/>
        <v>#N/A</v>
      </c>
      <c r="CG230" t="e">
        <f t="shared" si="80"/>
        <v>#N/A</v>
      </c>
      <c r="CH230" t="e">
        <f t="shared" si="80"/>
        <v>#N/A</v>
      </c>
      <c r="CI230" s="77" t="e">
        <f t="shared" si="81"/>
        <v>#N/A</v>
      </c>
      <c r="CJ230" t="e">
        <f t="shared" si="81"/>
        <v>#N/A</v>
      </c>
      <c r="CK230" t="e">
        <f t="shared" si="81"/>
        <v>#N/A</v>
      </c>
      <c r="CL230" t="e">
        <f t="shared" si="81"/>
        <v>#N/A</v>
      </c>
      <c r="CM230" t="e">
        <f t="shared" si="81"/>
        <v>#N/A</v>
      </c>
      <c r="CN230" t="e">
        <f t="shared" si="81"/>
        <v>#N/A</v>
      </c>
      <c r="CO230" t="e">
        <f t="shared" si="81"/>
        <v>#N/A</v>
      </c>
      <c r="CP230" t="e">
        <f t="shared" si="81"/>
        <v>#N/A</v>
      </c>
      <c r="CQ230" t="e">
        <f t="shared" si="81"/>
        <v>#N/A</v>
      </c>
      <c r="CR230" t="e">
        <f t="shared" si="81"/>
        <v>#N/A</v>
      </c>
      <c r="CS230" t="e">
        <f t="shared" si="81"/>
        <v>#N/A</v>
      </c>
    </row>
    <row r="231" spans="3:97" x14ac:dyDescent="0.25">
      <c r="C231" s="1"/>
      <c r="BY231" t="e">
        <f t="shared" si="80"/>
        <v>#N/A</v>
      </c>
      <c r="BZ231" t="e">
        <f t="shared" si="80"/>
        <v>#N/A</v>
      </c>
      <c r="CA231" t="e">
        <f t="shared" si="80"/>
        <v>#N/A</v>
      </c>
      <c r="CB231" t="e">
        <f t="shared" si="80"/>
        <v>#N/A</v>
      </c>
      <c r="CC231" t="e">
        <f t="shared" si="80"/>
        <v>#N/A</v>
      </c>
      <c r="CD231" t="e">
        <f t="shared" si="80"/>
        <v>#N/A</v>
      </c>
      <c r="CE231" t="e">
        <f t="shared" si="80"/>
        <v>#N/A</v>
      </c>
      <c r="CF231" t="e">
        <f t="shared" si="80"/>
        <v>#N/A</v>
      </c>
      <c r="CG231" t="e">
        <f t="shared" si="80"/>
        <v>#N/A</v>
      </c>
      <c r="CH231" t="e">
        <f t="shared" si="80"/>
        <v>#N/A</v>
      </c>
      <c r="CI231" s="77" t="e">
        <f t="shared" si="81"/>
        <v>#N/A</v>
      </c>
      <c r="CJ231" t="e">
        <f t="shared" si="81"/>
        <v>#N/A</v>
      </c>
      <c r="CK231" t="e">
        <f t="shared" si="81"/>
        <v>#N/A</v>
      </c>
      <c r="CL231" t="e">
        <f t="shared" si="81"/>
        <v>#N/A</v>
      </c>
      <c r="CM231" t="e">
        <f t="shared" si="81"/>
        <v>#N/A</v>
      </c>
      <c r="CN231" t="e">
        <f t="shared" si="81"/>
        <v>#N/A</v>
      </c>
      <c r="CO231" t="e">
        <f t="shared" si="81"/>
        <v>#N/A</v>
      </c>
      <c r="CP231" t="e">
        <f t="shared" si="81"/>
        <v>#N/A</v>
      </c>
      <c r="CQ231" t="e">
        <f t="shared" si="81"/>
        <v>#N/A</v>
      </c>
      <c r="CR231" t="e">
        <f t="shared" si="81"/>
        <v>#N/A</v>
      </c>
      <c r="CS231" t="e">
        <f t="shared" si="81"/>
        <v>#N/A</v>
      </c>
    </row>
    <row r="232" spans="3:97" x14ac:dyDescent="0.25">
      <c r="C232" s="1"/>
      <c r="BY232" t="e">
        <f t="shared" ref="BY232:CH241" si="82">$C232*$CH$13+$CG$13*BY$91+$CE$13*BY$91*$C232+$C232^2*$CB$13+$CA$13*BY$91^2</f>
        <v>#N/A</v>
      </c>
      <c r="BZ232" t="e">
        <f t="shared" si="82"/>
        <v>#N/A</v>
      </c>
      <c r="CA232" t="e">
        <f t="shared" si="82"/>
        <v>#N/A</v>
      </c>
      <c r="CB232" t="e">
        <f t="shared" si="82"/>
        <v>#N/A</v>
      </c>
      <c r="CC232" t="e">
        <f t="shared" si="82"/>
        <v>#N/A</v>
      </c>
      <c r="CD232" t="e">
        <f t="shared" si="82"/>
        <v>#N/A</v>
      </c>
      <c r="CE232" t="e">
        <f t="shared" si="82"/>
        <v>#N/A</v>
      </c>
      <c r="CF232" t="e">
        <f t="shared" si="82"/>
        <v>#N/A</v>
      </c>
      <c r="CG232" t="e">
        <f t="shared" si="82"/>
        <v>#N/A</v>
      </c>
      <c r="CH232" t="e">
        <f t="shared" si="82"/>
        <v>#N/A</v>
      </c>
      <c r="CI232" s="77" t="e">
        <f t="shared" ref="CI232:CS241" si="83">$C232*$CH$13+$CG$13*CI$91+$CE$13*CI$91*$C232+$C232^2*$CB$13+$CA$13*CI$91^2</f>
        <v>#N/A</v>
      </c>
      <c r="CJ232" t="e">
        <f t="shared" si="83"/>
        <v>#N/A</v>
      </c>
      <c r="CK232" t="e">
        <f t="shared" si="83"/>
        <v>#N/A</v>
      </c>
      <c r="CL232" t="e">
        <f t="shared" si="83"/>
        <v>#N/A</v>
      </c>
      <c r="CM232" t="e">
        <f t="shared" si="83"/>
        <v>#N/A</v>
      </c>
      <c r="CN232" t="e">
        <f t="shared" si="83"/>
        <v>#N/A</v>
      </c>
      <c r="CO232" t="e">
        <f t="shared" si="83"/>
        <v>#N/A</v>
      </c>
      <c r="CP232" t="e">
        <f t="shared" si="83"/>
        <v>#N/A</v>
      </c>
      <c r="CQ232" t="e">
        <f t="shared" si="83"/>
        <v>#N/A</v>
      </c>
      <c r="CR232" t="e">
        <f t="shared" si="83"/>
        <v>#N/A</v>
      </c>
      <c r="CS232" t="e">
        <f t="shared" si="83"/>
        <v>#N/A</v>
      </c>
    </row>
    <row r="233" spans="3:97" x14ac:dyDescent="0.25">
      <c r="C233" s="1"/>
      <c r="BY233" t="e">
        <f t="shared" si="82"/>
        <v>#N/A</v>
      </c>
      <c r="BZ233" t="e">
        <f t="shared" si="82"/>
        <v>#N/A</v>
      </c>
      <c r="CA233" t="e">
        <f t="shared" si="82"/>
        <v>#N/A</v>
      </c>
      <c r="CB233" t="e">
        <f t="shared" si="82"/>
        <v>#N/A</v>
      </c>
      <c r="CC233" t="e">
        <f t="shared" si="82"/>
        <v>#N/A</v>
      </c>
      <c r="CD233" t="e">
        <f t="shared" si="82"/>
        <v>#N/A</v>
      </c>
      <c r="CE233" t="e">
        <f t="shared" si="82"/>
        <v>#N/A</v>
      </c>
      <c r="CF233" t="e">
        <f t="shared" si="82"/>
        <v>#N/A</v>
      </c>
      <c r="CG233" t="e">
        <f t="shared" si="82"/>
        <v>#N/A</v>
      </c>
      <c r="CH233" t="e">
        <f t="shared" si="82"/>
        <v>#N/A</v>
      </c>
      <c r="CI233" s="77" t="e">
        <f t="shared" si="83"/>
        <v>#N/A</v>
      </c>
      <c r="CJ233" t="e">
        <f t="shared" si="83"/>
        <v>#N/A</v>
      </c>
      <c r="CK233" t="e">
        <f t="shared" si="83"/>
        <v>#N/A</v>
      </c>
      <c r="CL233" t="e">
        <f t="shared" si="83"/>
        <v>#N/A</v>
      </c>
      <c r="CM233" t="e">
        <f t="shared" si="83"/>
        <v>#N/A</v>
      </c>
      <c r="CN233" t="e">
        <f t="shared" si="83"/>
        <v>#N/A</v>
      </c>
      <c r="CO233" t="e">
        <f t="shared" si="83"/>
        <v>#N/A</v>
      </c>
      <c r="CP233" t="e">
        <f t="shared" si="83"/>
        <v>#N/A</v>
      </c>
      <c r="CQ233" t="e">
        <f t="shared" si="83"/>
        <v>#N/A</v>
      </c>
      <c r="CR233" t="e">
        <f t="shared" si="83"/>
        <v>#N/A</v>
      </c>
      <c r="CS233" t="e">
        <f t="shared" si="83"/>
        <v>#N/A</v>
      </c>
    </row>
    <row r="234" spans="3:97" x14ac:dyDescent="0.25">
      <c r="C234" s="1"/>
      <c r="BY234" t="e">
        <f t="shared" si="82"/>
        <v>#N/A</v>
      </c>
      <c r="BZ234" t="e">
        <f t="shared" si="82"/>
        <v>#N/A</v>
      </c>
      <c r="CA234" t="e">
        <f t="shared" si="82"/>
        <v>#N/A</v>
      </c>
      <c r="CB234" t="e">
        <f t="shared" si="82"/>
        <v>#N/A</v>
      </c>
      <c r="CC234" t="e">
        <f t="shared" si="82"/>
        <v>#N/A</v>
      </c>
      <c r="CD234" t="e">
        <f t="shared" si="82"/>
        <v>#N/A</v>
      </c>
      <c r="CE234" t="e">
        <f t="shared" si="82"/>
        <v>#N/A</v>
      </c>
      <c r="CF234" t="e">
        <f t="shared" si="82"/>
        <v>#N/A</v>
      </c>
      <c r="CG234" t="e">
        <f t="shared" si="82"/>
        <v>#N/A</v>
      </c>
      <c r="CH234" t="e">
        <f t="shared" si="82"/>
        <v>#N/A</v>
      </c>
      <c r="CI234" s="77" t="e">
        <f t="shared" si="83"/>
        <v>#N/A</v>
      </c>
      <c r="CJ234" t="e">
        <f t="shared" si="83"/>
        <v>#N/A</v>
      </c>
      <c r="CK234" t="e">
        <f t="shared" si="83"/>
        <v>#N/A</v>
      </c>
      <c r="CL234" t="e">
        <f t="shared" si="83"/>
        <v>#N/A</v>
      </c>
      <c r="CM234" t="e">
        <f t="shared" si="83"/>
        <v>#N/A</v>
      </c>
      <c r="CN234" t="e">
        <f t="shared" si="83"/>
        <v>#N/A</v>
      </c>
      <c r="CO234" t="e">
        <f t="shared" si="83"/>
        <v>#N/A</v>
      </c>
      <c r="CP234" t="e">
        <f t="shared" si="83"/>
        <v>#N/A</v>
      </c>
      <c r="CQ234" t="e">
        <f t="shared" si="83"/>
        <v>#N/A</v>
      </c>
      <c r="CR234" t="e">
        <f t="shared" si="83"/>
        <v>#N/A</v>
      </c>
      <c r="CS234" t="e">
        <f t="shared" si="83"/>
        <v>#N/A</v>
      </c>
    </row>
    <row r="235" spans="3:97" x14ac:dyDescent="0.25">
      <c r="C235" s="1"/>
      <c r="BY235" t="e">
        <f t="shared" si="82"/>
        <v>#N/A</v>
      </c>
      <c r="BZ235" t="e">
        <f t="shared" si="82"/>
        <v>#N/A</v>
      </c>
      <c r="CA235" t="e">
        <f t="shared" si="82"/>
        <v>#N/A</v>
      </c>
      <c r="CB235" t="e">
        <f t="shared" si="82"/>
        <v>#N/A</v>
      </c>
      <c r="CC235" t="e">
        <f t="shared" si="82"/>
        <v>#N/A</v>
      </c>
      <c r="CD235" t="e">
        <f t="shared" si="82"/>
        <v>#N/A</v>
      </c>
      <c r="CE235" t="e">
        <f t="shared" si="82"/>
        <v>#N/A</v>
      </c>
      <c r="CF235" t="e">
        <f t="shared" si="82"/>
        <v>#N/A</v>
      </c>
      <c r="CG235" t="e">
        <f t="shared" si="82"/>
        <v>#N/A</v>
      </c>
      <c r="CH235" t="e">
        <f t="shared" si="82"/>
        <v>#N/A</v>
      </c>
      <c r="CI235" s="77" t="e">
        <f t="shared" si="83"/>
        <v>#N/A</v>
      </c>
      <c r="CJ235" t="e">
        <f t="shared" si="83"/>
        <v>#N/A</v>
      </c>
      <c r="CK235" t="e">
        <f t="shared" si="83"/>
        <v>#N/A</v>
      </c>
      <c r="CL235" t="e">
        <f t="shared" si="83"/>
        <v>#N/A</v>
      </c>
      <c r="CM235" t="e">
        <f t="shared" si="83"/>
        <v>#N/A</v>
      </c>
      <c r="CN235" t="e">
        <f t="shared" si="83"/>
        <v>#N/A</v>
      </c>
      <c r="CO235" t="e">
        <f t="shared" si="83"/>
        <v>#N/A</v>
      </c>
      <c r="CP235" t="e">
        <f t="shared" si="83"/>
        <v>#N/A</v>
      </c>
      <c r="CQ235" t="e">
        <f t="shared" si="83"/>
        <v>#N/A</v>
      </c>
      <c r="CR235" t="e">
        <f t="shared" si="83"/>
        <v>#N/A</v>
      </c>
      <c r="CS235" t="e">
        <f t="shared" si="83"/>
        <v>#N/A</v>
      </c>
    </row>
    <row r="236" spans="3:97" x14ac:dyDescent="0.25">
      <c r="C236" s="1"/>
      <c r="BY236" t="e">
        <f t="shared" si="82"/>
        <v>#N/A</v>
      </c>
      <c r="BZ236" t="e">
        <f t="shared" si="82"/>
        <v>#N/A</v>
      </c>
      <c r="CA236" t="e">
        <f t="shared" si="82"/>
        <v>#N/A</v>
      </c>
      <c r="CB236" t="e">
        <f t="shared" si="82"/>
        <v>#N/A</v>
      </c>
      <c r="CC236" t="e">
        <f t="shared" si="82"/>
        <v>#N/A</v>
      </c>
      <c r="CD236" t="e">
        <f t="shared" si="82"/>
        <v>#N/A</v>
      </c>
      <c r="CE236" t="e">
        <f t="shared" si="82"/>
        <v>#N/A</v>
      </c>
      <c r="CF236" t="e">
        <f t="shared" si="82"/>
        <v>#N/A</v>
      </c>
      <c r="CG236" t="e">
        <f t="shared" si="82"/>
        <v>#N/A</v>
      </c>
      <c r="CH236" t="e">
        <f t="shared" si="82"/>
        <v>#N/A</v>
      </c>
      <c r="CI236" s="77" t="e">
        <f t="shared" si="83"/>
        <v>#N/A</v>
      </c>
      <c r="CJ236" t="e">
        <f t="shared" si="83"/>
        <v>#N/A</v>
      </c>
      <c r="CK236" t="e">
        <f t="shared" si="83"/>
        <v>#N/A</v>
      </c>
      <c r="CL236" t="e">
        <f t="shared" si="83"/>
        <v>#N/A</v>
      </c>
      <c r="CM236" t="e">
        <f t="shared" si="83"/>
        <v>#N/A</v>
      </c>
      <c r="CN236" t="e">
        <f t="shared" si="83"/>
        <v>#N/A</v>
      </c>
      <c r="CO236" t="e">
        <f t="shared" si="83"/>
        <v>#N/A</v>
      </c>
      <c r="CP236" t="e">
        <f t="shared" si="83"/>
        <v>#N/A</v>
      </c>
      <c r="CQ236" t="e">
        <f t="shared" si="83"/>
        <v>#N/A</v>
      </c>
      <c r="CR236" t="e">
        <f t="shared" si="83"/>
        <v>#N/A</v>
      </c>
      <c r="CS236" t="e">
        <f t="shared" si="83"/>
        <v>#N/A</v>
      </c>
    </row>
    <row r="237" spans="3:97" x14ac:dyDescent="0.25">
      <c r="C237" s="1"/>
      <c r="BY237" t="e">
        <f t="shared" si="82"/>
        <v>#N/A</v>
      </c>
      <c r="BZ237" t="e">
        <f t="shared" si="82"/>
        <v>#N/A</v>
      </c>
      <c r="CA237" t="e">
        <f t="shared" si="82"/>
        <v>#N/A</v>
      </c>
      <c r="CB237" t="e">
        <f t="shared" si="82"/>
        <v>#N/A</v>
      </c>
      <c r="CC237" t="e">
        <f t="shared" si="82"/>
        <v>#N/A</v>
      </c>
      <c r="CD237" t="e">
        <f t="shared" si="82"/>
        <v>#N/A</v>
      </c>
      <c r="CE237" t="e">
        <f t="shared" si="82"/>
        <v>#N/A</v>
      </c>
      <c r="CF237" t="e">
        <f t="shared" si="82"/>
        <v>#N/A</v>
      </c>
      <c r="CG237" t="e">
        <f t="shared" si="82"/>
        <v>#N/A</v>
      </c>
      <c r="CH237" t="e">
        <f t="shared" si="82"/>
        <v>#N/A</v>
      </c>
      <c r="CI237" s="77" t="e">
        <f t="shared" si="83"/>
        <v>#N/A</v>
      </c>
      <c r="CJ237" t="e">
        <f t="shared" si="83"/>
        <v>#N/A</v>
      </c>
      <c r="CK237" t="e">
        <f t="shared" si="83"/>
        <v>#N/A</v>
      </c>
      <c r="CL237" t="e">
        <f t="shared" si="83"/>
        <v>#N/A</v>
      </c>
      <c r="CM237" t="e">
        <f t="shared" si="83"/>
        <v>#N/A</v>
      </c>
      <c r="CN237" t="e">
        <f t="shared" si="83"/>
        <v>#N/A</v>
      </c>
      <c r="CO237" t="e">
        <f t="shared" si="83"/>
        <v>#N/A</v>
      </c>
      <c r="CP237" t="e">
        <f t="shared" si="83"/>
        <v>#N/A</v>
      </c>
      <c r="CQ237" t="e">
        <f t="shared" si="83"/>
        <v>#N/A</v>
      </c>
      <c r="CR237" t="e">
        <f t="shared" si="83"/>
        <v>#N/A</v>
      </c>
      <c r="CS237" t="e">
        <f t="shared" si="83"/>
        <v>#N/A</v>
      </c>
    </row>
    <row r="238" spans="3:97" x14ac:dyDescent="0.25">
      <c r="C238" s="1"/>
      <c r="BY238" t="e">
        <f t="shared" si="82"/>
        <v>#N/A</v>
      </c>
      <c r="BZ238" t="e">
        <f t="shared" si="82"/>
        <v>#N/A</v>
      </c>
      <c r="CA238" t="e">
        <f t="shared" si="82"/>
        <v>#N/A</v>
      </c>
      <c r="CB238" t="e">
        <f t="shared" si="82"/>
        <v>#N/A</v>
      </c>
      <c r="CC238" t="e">
        <f t="shared" si="82"/>
        <v>#N/A</v>
      </c>
      <c r="CD238" t="e">
        <f t="shared" si="82"/>
        <v>#N/A</v>
      </c>
      <c r="CE238" t="e">
        <f t="shared" si="82"/>
        <v>#N/A</v>
      </c>
      <c r="CF238" t="e">
        <f t="shared" si="82"/>
        <v>#N/A</v>
      </c>
      <c r="CG238" t="e">
        <f t="shared" si="82"/>
        <v>#N/A</v>
      </c>
      <c r="CH238" t="e">
        <f t="shared" si="82"/>
        <v>#N/A</v>
      </c>
      <c r="CI238" s="77" t="e">
        <f t="shared" si="83"/>
        <v>#N/A</v>
      </c>
      <c r="CJ238" t="e">
        <f t="shared" si="83"/>
        <v>#N/A</v>
      </c>
      <c r="CK238" t="e">
        <f t="shared" si="83"/>
        <v>#N/A</v>
      </c>
      <c r="CL238" t="e">
        <f t="shared" si="83"/>
        <v>#N/A</v>
      </c>
      <c r="CM238" t="e">
        <f t="shared" si="83"/>
        <v>#N/A</v>
      </c>
      <c r="CN238" t="e">
        <f t="shared" si="83"/>
        <v>#N/A</v>
      </c>
      <c r="CO238" t="e">
        <f t="shared" si="83"/>
        <v>#N/A</v>
      </c>
      <c r="CP238" t="e">
        <f t="shared" si="83"/>
        <v>#N/A</v>
      </c>
      <c r="CQ238" t="e">
        <f t="shared" si="83"/>
        <v>#N/A</v>
      </c>
      <c r="CR238" t="e">
        <f t="shared" si="83"/>
        <v>#N/A</v>
      </c>
      <c r="CS238" t="e">
        <f t="shared" si="83"/>
        <v>#N/A</v>
      </c>
    </row>
    <row r="239" spans="3:97" x14ac:dyDescent="0.25">
      <c r="C239" s="1"/>
      <c r="BY239" t="e">
        <f t="shared" si="82"/>
        <v>#N/A</v>
      </c>
      <c r="BZ239" t="e">
        <f t="shared" si="82"/>
        <v>#N/A</v>
      </c>
      <c r="CA239" t="e">
        <f t="shared" si="82"/>
        <v>#N/A</v>
      </c>
      <c r="CB239" t="e">
        <f t="shared" si="82"/>
        <v>#N/A</v>
      </c>
      <c r="CC239" t="e">
        <f t="shared" si="82"/>
        <v>#N/A</v>
      </c>
      <c r="CD239" t="e">
        <f t="shared" si="82"/>
        <v>#N/A</v>
      </c>
      <c r="CE239" t="e">
        <f t="shared" si="82"/>
        <v>#N/A</v>
      </c>
      <c r="CF239" t="e">
        <f t="shared" si="82"/>
        <v>#N/A</v>
      </c>
      <c r="CG239" t="e">
        <f t="shared" si="82"/>
        <v>#N/A</v>
      </c>
      <c r="CH239" t="e">
        <f t="shared" si="82"/>
        <v>#N/A</v>
      </c>
      <c r="CI239" s="77" t="e">
        <f t="shared" si="83"/>
        <v>#N/A</v>
      </c>
      <c r="CJ239" t="e">
        <f t="shared" si="83"/>
        <v>#N/A</v>
      </c>
      <c r="CK239" t="e">
        <f t="shared" si="83"/>
        <v>#N/A</v>
      </c>
      <c r="CL239" t="e">
        <f t="shared" si="83"/>
        <v>#N/A</v>
      </c>
      <c r="CM239" t="e">
        <f t="shared" si="83"/>
        <v>#N/A</v>
      </c>
      <c r="CN239" t="e">
        <f t="shared" si="83"/>
        <v>#N/A</v>
      </c>
      <c r="CO239" t="e">
        <f t="shared" si="83"/>
        <v>#N/A</v>
      </c>
      <c r="CP239" t="e">
        <f t="shared" si="83"/>
        <v>#N/A</v>
      </c>
      <c r="CQ239" t="e">
        <f t="shared" si="83"/>
        <v>#N/A</v>
      </c>
      <c r="CR239" t="e">
        <f t="shared" si="83"/>
        <v>#N/A</v>
      </c>
      <c r="CS239" t="e">
        <f t="shared" si="83"/>
        <v>#N/A</v>
      </c>
    </row>
    <row r="240" spans="3:97" x14ac:dyDescent="0.25">
      <c r="C240" s="1"/>
      <c r="BY240" t="e">
        <f t="shared" si="82"/>
        <v>#N/A</v>
      </c>
      <c r="BZ240" t="e">
        <f t="shared" si="82"/>
        <v>#N/A</v>
      </c>
      <c r="CA240" t="e">
        <f t="shared" si="82"/>
        <v>#N/A</v>
      </c>
      <c r="CB240" t="e">
        <f t="shared" si="82"/>
        <v>#N/A</v>
      </c>
      <c r="CC240" t="e">
        <f t="shared" si="82"/>
        <v>#N/A</v>
      </c>
      <c r="CD240" t="e">
        <f t="shared" si="82"/>
        <v>#N/A</v>
      </c>
      <c r="CE240" t="e">
        <f t="shared" si="82"/>
        <v>#N/A</v>
      </c>
      <c r="CF240" t="e">
        <f t="shared" si="82"/>
        <v>#N/A</v>
      </c>
      <c r="CG240" t="e">
        <f t="shared" si="82"/>
        <v>#N/A</v>
      </c>
      <c r="CH240" t="e">
        <f t="shared" si="82"/>
        <v>#N/A</v>
      </c>
      <c r="CI240" s="77" t="e">
        <f t="shared" si="83"/>
        <v>#N/A</v>
      </c>
      <c r="CJ240" t="e">
        <f t="shared" si="83"/>
        <v>#N/A</v>
      </c>
      <c r="CK240" t="e">
        <f t="shared" si="83"/>
        <v>#N/A</v>
      </c>
      <c r="CL240" t="e">
        <f t="shared" si="83"/>
        <v>#N/A</v>
      </c>
      <c r="CM240" t="e">
        <f t="shared" si="83"/>
        <v>#N/A</v>
      </c>
      <c r="CN240" t="e">
        <f t="shared" si="83"/>
        <v>#N/A</v>
      </c>
      <c r="CO240" t="e">
        <f t="shared" si="83"/>
        <v>#N/A</v>
      </c>
      <c r="CP240" t="e">
        <f t="shared" si="83"/>
        <v>#N/A</v>
      </c>
      <c r="CQ240" t="e">
        <f t="shared" si="83"/>
        <v>#N/A</v>
      </c>
      <c r="CR240" t="e">
        <f t="shared" si="83"/>
        <v>#N/A</v>
      </c>
      <c r="CS240" t="e">
        <f t="shared" si="83"/>
        <v>#N/A</v>
      </c>
    </row>
    <row r="241" spans="3:97" x14ac:dyDescent="0.25">
      <c r="C241" s="1"/>
      <c r="BY241" t="e">
        <f t="shared" si="82"/>
        <v>#N/A</v>
      </c>
      <c r="BZ241" t="e">
        <f t="shared" si="82"/>
        <v>#N/A</v>
      </c>
      <c r="CA241" t="e">
        <f t="shared" si="82"/>
        <v>#N/A</v>
      </c>
      <c r="CB241" t="e">
        <f t="shared" si="82"/>
        <v>#N/A</v>
      </c>
      <c r="CC241" t="e">
        <f t="shared" si="82"/>
        <v>#N/A</v>
      </c>
      <c r="CD241" t="e">
        <f t="shared" si="82"/>
        <v>#N/A</v>
      </c>
      <c r="CE241" t="e">
        <f t="shared" si="82"/>
        <v>#N/A</v>
      </c>
      <c r="CF241" t="e">
        <f t="shared" si="82"/>
        <v>#N/A</v>
      </c>
      <c r="CG241" t="e">
        <f t="shared" si="82"/>
        <v>#N/A</v>
      </c>
      <c r="CH241" t="e">
        <f t="shared" si="82"/>
        <v>#N/A</v>
      </c>
      <c r="CI241" s="77" t="e">
        <f t="shared" si="83"/>
        <v>#N/A</v>
      </c>
      <c r="CJ241" t="e">
        <f t="shared" si="83"/>
        <v>#N/A</v>
      </c>
      <c r="CK241" t="e">
        <f t="shared" si="83"/>
        <v>#N/A</v>
      </c>
      <c r="CL241" t="e">
        <f t="shared" si="83"/>
        <v>#N/A</v>
      </c>
      <c r="CM241" t="e">
        <f t="shared" si="83"/>
        <v>#N/A</v>
      </c>
      <c r="CN241" t="e">
        <f t="shared" si="83"/>
        <v>#N/A</v>
      </c>
      <c r="CO241" t="e">
        <f t="shared" si="83"/>
        <v>#N/A</v>
      </c>
      <c r="CP241" t="e">
        <f t="shared" si="83"/>
        <v>#N/A</v>
      </c>
      <c r="CQ241" t="e">
        <f t="shared" si="83"/>
        <v>#N/A</v>
      </c>
      <c r="CR241" t="e">
        <f t="shared" si="83"/>
        <v>#N/A</v>
      </c>
      <c r="CS241" t="e">
        <f t="shared" si="83"/>
        <v>#N/A</v>
      </c>
    </row>
    <row r="242" spans="3:97" x14ac:dyDescent="0.25">
      <c r="C242" s="1"/>
      <c r="BY242" t="e">
        <f t="shared" ref="BY242:CH251" si="84">$C242*$CH$13+$CG$13*BY$91+$CE$13*BY$91*$C242+$C242^2*$CB$13+$CA$13*BY$91^2</f>
        <v>#N/A</v>
      </c>
      <c r="BZ242" t="e">
        <f t="shared" si="84"/>
        <v>#N/A</v>
      </c>
      <c r="CA242" t="e">
        <f t="shared" si="84"/>
        <v>#N/A</v>
      </c>
      <c r="CB242" t="e">
        <f t="shared" si="84"/>
        <v>#N/A</v>
      </c>
      <c r="CC242" t="e">
        <f t="shared" si="84"/>
        <v>#N/A</v>
      </c>
      <c r="CD242" t="e">
        <f t="shared" si="84"/>
        <v>#N/A</v>
      </c>
      <c r="CE242" t="e">
        <f t="shared" si="84"/>
        <v>#N/A</v>
      </c>
      <c r="CF242" t="e">
        <f t="shared" si="84"/>
        <v>#N/A</v>
      </c>
      <c r="CG242" t="e">
        <f t="shared" si="84"/>
        <v>#N/A</v>
      </c>
      <c r="CH242" t="e">
        <f t="shared" si="84"/>
        <v>#N/A</v>
      </c>
      <c r="CI242" s="77" t="e">
        <f t="shared" ref="CI242:CS251" si="85">$C242*$CH$13+$CG$13*CI$91+$CE$13*CI$91*$C242+$C242^2*$CB$13+$CA$13*CI$91^2</f>
        <v>#N/A</v>
      </c>
      <c r="CJ242" t="e">
        <f t="shared" si="85"/>
        <v>#N/A</v>
      </c>
      <c r="CK242" t="e">
        <f t="shared" si="85"/>
        <v>#N/A</v>
      </c>
      <c r="CL242" t="e">
        <f t="shared" si="85"/>
        <v>#N/A</v>
      </c>
      <c r="CM242" t="e">
        <f t="shared" si="85"/>
        <v>#N/A</v>
      </c>
      <c r="CN242" t="e">
        <f t="shared" si="85"/>
        <v>#N/A</v>
      </c>
      <c r="CO242" t="e">
        <f t="shared" si="85"/>
        <v>#N/A</v>
      </c>
      <c r="CP242" t="e">
        <f t="shared" si="85"/>
        <v>#N/A</v>
      </c>
      <c r="CQ242" t="e">
        <f t="shared" si="85"/>
        <v>#N/A</v>
      </c>
      <c r="CR242" t="e">
        <f t="shared" si="85"/>
        <v>#N/A</v>
      </c>
      <c r="CS242" t="e">
        <f t="shared" si="85"/>
        <v>#N/A</v>
      </c>
    </row>
    <row r="243" spans="3:97" x14ac:dyDescent="0.25">
      <c r="C243" s="1"/>
      <c r="BY243" t="e">
        <f t="shared" si="84"/>
        <v>#N/A</v>
      </c>
      <c r="BZ243" t="e">
        <f t="shared" si="84"/>
        <v>#N/A</v>
      </c>
      <c r="CA243" t="e">
        <f t="shared" si="84"/>
        <v>#N/A</v>
      </c>
      <c r="CB243" t="e">
        <f t="shared" si="84"/>
        <v>#N/A</v>
      </c>
      <c r="CC243" t="e">
        <f t="shared" si="84"/>
        <v>#N/A</v>
      </c>
      <c r="CD243" t="e">
        <f t="shared" si="84"/>
        <v>#N/A</v>
      </c>
      <c r="CE243" t="e">
        <f t="shared" si="84"/>
        <v>#N/A</v>
      </c>
      <c r="CF243" t="e">
        <f t="shared" si="84"/>
        <v>#N/A</v>
      </c>
      <c r="CG243" t="e">
        <f t="shared" si="84"/>
        <v>#N/A</v>
      </c>
      <c r="CH243" t="e">
        <f t="shared" si="84"/>
        <v>#N/A</v>
      </c>
      <c r="CI243" s="77" t="e">
        <f t="shared" si="85"/>
        <v>#N/A</v>
      </c>
      <c r="CJ243" t="e">
        <f t="shared" si="85"/>
        <v>#N/A</v>
      </c>
      <c r="CK243" t="e">
        <f t="shared" si="85"/>
        <v>#N/A</v>
      </c>
      <c r="CL243" t="e">
        <f t="shared" si="85"/>
        <v>#N/A</v>
      </c>
      <c r="CM243" t="e">
        <f t="shared" si="85"/>
        <v>#N/A</v>
      </c>
      <c r="CN243" t="e">
        <f t="shared" si="85"/>
        <v>#N/A</v>
      </c>
      <c r="CO243" t="e">
        <f t="shared" si="85"/>
        <v>#N/A</v>
      </c>
      <c r="CP243" t="e">
        <f t="shared" si="85"/>
        <v>#N/A</v>
      </c>
      <c r="CQ243" t="e">
        <f t="shared" si="85"/>
        <v>#N/A</v>
      </c>
      <c r="CR243" t="e">
        <f t="shared" si="85"/>
        <v>#N/A</v>
      </c>
      <c r="CS243" t="e">
        <f t="shared" si="85"/>
        <v>#N/A</v>
      </c>
    </row>
    <row r="244" spans="3:97" x14ac:dyDescent="0.25">
      <c r="C244" s="1"/>
      <c r="BY244" t="e">
        <f t="shared" si="84"/>
        <v>#N/A</v>
      </c>
      <c r="BZ244" t="e">
        <f t="shared" si="84"/>
        <v>#N/A</v>
      </c>
      <c r="CA244" t="e">
        <f t="shared" si="84"/>
        <v>#N/A</v>
      </c>
      <c r="CB244" t="e">
        <f t="shared" si="84"/>
        <v>#N/A</v>
      </c>
      <c r="CC244" t="e">
        <f t="shared" si="84"/>
        <v>#N/A</v>
      </c>
      <c r="CD244" t="e">
        <f t="shared" si="84"/>
        <v>#N/A</v>
      </c>
      <c r="CE244" t="e">
        <f t="shared" si="84"/>
        <v>#N/A</v>
      </c>
      <c r="CF244" t="e">
        <f t="shared" si="84"/>
        <v>#N/A</v>
      </c>
      <c r="CG244" t="e">
        <f t="shared" si="84"/>
        <v>#N/A</v>
      </c>
      <c r="CH244" t="e">
        <f t="shared" si="84"/>
        <v>#N/A</v>
      </c>
      <c r="CI244" s="77" t="e">
        <f t="shared" si="85"/>
        <v>#N/A</v>
      </c>
      <c r="CJ244" t="e">
        <f t="shared" si="85"/>
        <v>#N/A</v>
      </c>
      <c r="CK244" t="e">
        <f t="shared" si="85"/>
        <v>#N/A</v>
      </c>
      <c r="CL244" t="e">
        <f t="shared" si="85"/>
        <v>#N/A</v>
      </c>
      <c r="CM244" t="e">
        <f t="shared" si="85"/>
        <v>#N/A</v>
      </c>
      <c r="CN244" t="e">
        <f t="shared" si="85"/>
        <v>#N/A</v>
      </c>
      <c r="CO244" t="e">
        <f t="shared" si="85"/>
        <v>#N/A</v>
      </c>
      <c r="CP244" t="e">
        <f t="shared" si="85"/>
        <v>#N/A</v>
      </c>
      <c r="CQ244" t="e">
        <f t="shared" si="85"/>
        <v>#N/A</v>
      </c>
      <c r="CR244" t="e">
        <f t="shared" si="85"/>
        <v>#N/A</v>
      </c>
      <c r="CS244" t="e">
        <f t="shared" si="85"/>
        <v>#N/A</v>
      </c>
    </row>
    <row r="245" spans="3:97" x14ac:dyDescent="0.25">
      <c r="C245" s="1"/>
      <c r="BY245" t="e">
        <f t="shared" si="84"/>
        <v>#N/A</v>
      </c>
      <c r="BZ245" t="e">
        <f t="shared" si="84"/>
        <v>#N/A</v>
      </c>
      <c r="CA245" t="e">
        <f t="shared" si="84"/>
        <v>#N/A</v>
      </c>
      <c r="CB245" t="e">
        <f t="shared" si="84"/>
        <v>#N/A</v>
      </c>
      <c r="CC245" t="e">
        <f t="shared" si="84"/>
        <v>#N/A</v>
      </c>
      <c r="CD245" t="e">
        <f t="shared" si="84"/>
        <v>#N/A</v>
      </c>
      <c r="CE245" t="e">
        <f t="shared" si="84"/>
        <v>#N/A</v>
      </c>
      <c r="CF245" t="e">
        <f t="shared" si="84"/>
        <v>#N/A</v>
      </c>
      <c r="CG245" t="e">
        <f t="shared" si="84"/>
        <v>#N/A</v>
      </c>
      <c r="CH245" t="e">
        <f t="shared" si="84"/>
        <v>#N/A</v>
      </c>
      <c r="CI245" s="77" t="e">
        <f t="shared" si="85"/>
        <v>#N/A</v>
      </c>
      <c r="CJ245" t="e">
        <f t="shared" si="85"/>
        <v>#N/A</v>
      </c>
      <c r="CK245" t="e">
        <f t="shared" si="85"/>
        <v>#N/A</v>
      </c>
      <c r="CL245" t="e">
        <f t="shared" si="85"/>
        <v>#N/A</v>
      </c>
      <c r="CM245" t="e">
        <f t="shared" si="85"/>
        <v>#N/A</v>
      </c>
      <c r="CN245" t="e">
        <f t="shared" si="85"/>
        <v>#N/A</v>
      </c>
      <c r="CO245" t="e">
        <f t="shared" si="85"/>
        <v>#N/A</v>
      </c>
      <c r="CP245" t="e">
        <f t="shared" si="85"/>
        <v>#N/A</v>
      </c>
      <c r="CQ245" t="e">
        <f t="shared" si="85"/>
        <v>#N/A</v>
      </c>
      <c r="CR245" t="e">
        <f t="shared" si="85"/>
        <v>#N/A</v>
      </c>
      <c r="CS245" t="e">
        <f t="shared" si="85"/>
        <v>#N/A</v>
      </c>
    </row>
    <row r="246" spans="3:97" x14ac:dyDescent="0.25">
      <c r="C246" s="1"/>
      <c r="BY246" t="e">
        <f t="shared" si="84"/>
        <v>#N/A</v>
      </c>
      <c r="BZ246" t="e">
        <f t="shared" si="84"/>
        <v>#N/A</v>
      </c>
      <c r="CA246" t="e">
        <f t="shared" si="84"/>
        <v>#N/A</v>
      </c>
      <c r="CB246" t="e">
        <f t="shared" si="84"/>
        <v>#N/A</v>
      </c>
      <c r="CC246" t="e">
        <f t="shared" si="84"/>
        <v>#N/A</v>
      </c>
      <c r="CD246" t="e">
        <f t="shared" si="84"/>
        <v>#N/A</v>
      </c>
      <c r="CE246" t="e">
        <f t="shared" si="84"/>
        <v>#N/A</v>
      </c>
      <c r="CF246" t="e">
        <f t="shared" si="84"/>
        <v>#N/A</v>
      </c>
      <c r="CG246" t="e">
        <f t="shared" si="84"/>
        <v>#N/A</v>
      </c>
      <c r="CH246" t="e">
        <f t="shared" si="84"/>
        <v>#N/A</v>
      </c>
      <c r="CI246" s="77" t="e">
        <f t="shared" si="85"/>
        <v>#N/A</v>
      </c>
      <c r="CJ246" t="e">
        <f t="shared" si="85"/>
        <v>#N/A</v>
      </c>
      <c r="CK246" t="e">
        <f t="shared" si="85"/>
        <v>#N/A</v>
      </c>
      <c r="CL246" t="e">
        <f t="shared" si="85"/>
        <v>#N/A</v>
      </c>
      <c r="CM246" t="e">
        <f t="shared" si="85"/>
        <v>#N/A</v>
      </c>
      <c r="CN246" t="e">
        <f t="shared" si="85"/>
        <v>#N/A</v>
      </c>
      <c r="CO246" t="e">
        <f t="shared" si="85"/>
        <v>#N/A</v>
      </c>
      <c r="CP246" t="e">
        <f t="shared" si="85"/>
        <v>#N/A</v>
      </c>
      <c r="CQ246" t="e">
        <f t="shared" si="85"/>
        <v>#N/A</v>
      </c>
      <c r="CR246" t="e">
        <f t="shared" si="85"/>
        <v>#N/A</v>
      </c>
      <c r="CS246" t="e">
        <f t="shared" si="85"/>
        <v>#N/A</v>
      </c>
    </row>
    <row r="247" spans="3:97" x14ac:dyDescent="0.25">
      <c r="C247" s="1"/>
      <c r="BY247" t="e">
        <f t="shared" si="84"/>
        <v>#N/A</v>
      </c>
      <c r="BZ247" t="e">
        <f t="shared" si="84"/>
        <v>#N/A</v>
      </c>
      <c r="CA247" t="e">
        <f t="shared" si="84"/>
        <v>#N/A</v>
      </c>
      <c r="CB247" t="e">
        <f t="shared" si="84"/>
        <v>#N/A</v>
      </c>
      <c r="CC247" t="e">
        <f t="shared" si="84"/>
        <v>#N/A</v>
      </c>
      <c r="CD247" t="e">
        <f t="shared" si="84"/>
        <v>#N/A</v>
      </c>
      <c r="CE247" t="e">
        <f t="shared" si="84"/>
        <v>#N/A</v>
      </c>
      <c r="CF247" t="e">
        <f t="shared" si="84"/>
        <v>#N/A</v>
      </c>
      <c r="CG247" t="e">
        <f t="shared" si="84"/>
        <v>#N/A</v>
      </c>
      <c r="CH247" t="e">
        <f t="shared" si="84"/>
        <v>#N/A</v>
      </c>
      <c r="CI247" s="77" t="e">
        <f t="shared" si="85"/>
        <v>#N/A</v>
      </c>
      <c r="CJ247" t="e">
        <f t="shared" si="85"/>
        <v>#N/A</v>
      </c>
      <c r="CK247" t="e">
        <f t="shared" si="85"/>
        <v>#N/A</v>
      </c>
      <c r="CL247" t="e">
        <f t="shared" si="85"/>
        <v>#N/A</v>
      </c>
      <c r="CM247" t="e">
        <f t="shared" si="85"/>
        <v>#N/A</v>
      </c>
      <c r="CN247" t="e">
        <f t="shared" si="85"/>
        <v>#N/A</v>
      </c>
      <c r="CO247" t="e">
        <f t="shared" si="85"/>
        <v>#N/A</v>
      </c>
      <c r="CP247" t="e">
        <f t="shared" si="85"/>
        <v>#N/A</v>
      </c>
      <c r="CQ247" t="e">
        <f t="shared" si="85"/>
        <v>#N/A</v>
      </c>
      <c r="CR247" t="e">
        <f t="shared" si="85"/>
        <v>#N/A</v>
      </c>
      <c r="CS247" t="e">
        <f t="shared" si="85"/>
        <v>#N/A</v>
      </c>
    </row>
    <row r="248" spans="3:97" x14ac:dyDescent="0.25">
      <c r="C248" s="1"/>
      <c r="BY248" t="e">
        <f t="shared" si="84"/>
        <v>#N/A</v>
      </c>
      <c r="BZ248" t="e">
        <f t="shared" si="84"/>
        <v>#N/A</v>
      </c>
      <c r="CA248" t="e">
        <f t="shared" si="84"/>
        <v>#N/A</v>
      </c>
      <c r="CB248" t="e">
        <f t="shared" si="84"/>
        <v>#N/A</v>
      </c>
      <c r="CC248" t="e">
        <f t="shared" si="84"/>
        <v>#N/A</v>
      </c>
      <c r="CD248" t="e">
        <f t="shared" si="84"/>
        <v>#N/A</v>
      </c>
      <c r="CE248" t="e">
        <f t="shared" si="84"/>
        <v>#N/A</v>
      </c>
      <c r="CF248" t="e">
        <f t="shared" si="84"/>
        <v>#N/A</v>
      </c>
      <c r="CG248" t="e">
        <f t="shared" si="84"/>
        <v>#N/A</v>
      </c>
      <c r="CH248" t="e">
        <f t="shared" si="84"/>
        <v>#N/A</v>
      </c>
      <c r="CI248" s="77" t="e">
        <f t="shared" si="85"/>
        <v>#N/A</v>
      </c>
      <c r="CJ248" t="e">
        <f t="shared" si="85"/>
        <v>#N/A</v>
      </c>
      <c r="CK248" t="e">
        <f t="shared" si="85"/>
        <v>#N/A</v>
      </c>
      <c r="CL248" t="e">
        <f t="shared" si="85"/>
        <v>#N/A</v>
      </c>
      <c r="CM248" t="e">
        <f t="shared" si="85"/>
        <v>#N/A</v>
      </c>
      <c r="CN248" t="e">
        <f t="shared" si="85"/>
        <v>#N/A</v>
      </c>
      <c r="CO248" t="e">
        <f t="shared" si="85"/>
        <v>#N/A</v>
      </c>
      <c r="CP248" t="e">
        <f t="shared" si="85"/>
        <v>#N/A</v>
      </c>
      <c r="CQ248" t="e">
        <f t="shared" si="85"/>
        <v>#N/A</v>
      </c>
      <c r="CR248" t="e">
        <f t="shared" si="85"/>
        <v>#N/A</v>
      </c>
      <c r="CS248" t="e">
        <f t="shared" si="85"/>
        <v>#N/A</v>
      </c>
    </row>
    <row r="249" spans="3:97" x14ac:dyDescent="0.25">
      <c r="C249" s="1"/>
      <c r="BY249" t="e">
        <f t="shared" si="84"/>
        <v>#N/A</v>
      </c>
      <c r="BZ249" t="e">
        <f t="shared" si="84"/>
        <v>#N/A</v>
      </c>
      <c r="CA249" t="e">
        <f t="shared" si="84"/>
        <v>#N/A</v>
      </c>
      <c r="CB249" t="e">
        <f t="shared" si="84"/>
        <v>#N/A</v>
      </c>
      <c r="CC249" t="e">
        <f t="shared" si="84"/>
        <v>#N/A</v>
      </c>
      <c r="CD249" t="e">
        <f t="shared" si="84"/>
        <v>#N/A</v>
      </c>
      <c r="CE249" t="e">
        <f t="shared" si="84"/>
        <v>#N/A</v>
      </c>
      <c r="CF249" t="e">
        <f t="shared" si="84"/>
        <v>#N/A</v>
      </c>
      <c r="CG249" t="e">
        <f t="shared" si="84"/>
        <v>#N/A</v>
      </c>
      <c r="CH249" t="e">
        <f t="shared" si="84"/>
        <v>#N/A</v>
      </c>
      <c r="CI249" s="77" t="e">
        <f t="shared" si="85"/>
        <v>#N/A</v>
      </c>
      <c r="CJ249" t="e">
        <f t="shared" si="85"/>
        <v>#N/A</v>
      </c>
      <c r="CK249" t="e">
        <f t="shared" si="85"/>
        <v>#N/A</v>
      </c>
      <c r="CL249" t="e">
        <f t="shared" si="85"/>
        <v>#N/A</v>
      </c>
      <c r="CM249" t="e">
        <f t="shared" si="85"/>
        <v>#N/A</v>
      </c>
      <c r="CN249" t="e">
        <f t="shared" si="85"/>
        <v>#N/A</v>
      </c>
      <c r="CO249" t="e">
        <f t="shared" si="85"/>
        <v>#N/A</v>
      </c>
      <c r="CP249" t="e">
        <f t="shared" si="85"/>
        <v>#N/A</v>
      </c>
      <c r="CQ249" t="e">
        <f t="shared" si="85"/>
        <v>#N/A</v>
      </c>
      <c r="CR249" t="e">
        <f t="shared" si="85"/>
        <v>#N/A</v>
      </c>
      <c r="CS249" t="e">
        <f t="shared" si="85"/>
        <v>#N/A</v>
      </c>
    </row>
    <row r="250" spans="3:97" x14ac:dyDescent="0.25">
      <c r="C250" s="1"/>
      <c r="BY250" t="e">
        <f t="shared" si="84"/>
        <v>#N/A</v>
      </c>
      <c r="BZ250" t="e">
        <f t="shared" si="84"/>
        <v>#N/A</v>
      </c>
      <c r="CA250" t="e">
        <f t="shared" si="84"/>
        <v>#N/A</v>
      </c>
      <c r="CB250" t="e">
        <f t="shared" si="84"/>
        <v>#N/A</v>
      </c>
      <c r="CC250" t="e">
        <f t="shared" si="84"/>
        <v>#N/A</v>
      </c>
      <c r="CD250" t="e">
        <f t="shared" si="84"/>
        <v>#N/A</v>
      </c>
      <c r="CE250" t="e">
        <f t="shared" si="84"/>
        <v>#N/A</v>
      </c>
      <c r="CF250" t="e">
        <f t="shared" si="84"/>
        <v>#N/A</v>
      </c>
      <c r="CG250" t="e">
        <f t="shared" si="84"/>
        <v>#N/A</v>
      </c>
      <c r="CH250" t="e">
        <f t="shared" si="84"/>
        <v>#N/A</v>
      </c>
      <c r="CI250" s="77" t="e">
        <f t="shared" si="85"/>
        <v>#N/A</v>
      </c>
      <c r="CJ250" t="e">
        <f t="shared" si="85"/>
        <v>#N/A</v>
      </c>
      <c r="CK250" t="e">
        <f t="shared" si="85"/>
        <v>#N/A</v>
      </c>
      <c r="CL250" t="e">
        <f t="shared" si="85"/>
        <v>#N/A</v>
      </c>
      <c r="CM250" t="e">
        <f t="shared" si="85"/>
        <v>#N/A</v>
      </c>
      <c r="CN250" t="e">
        <f t="shared" si="85"/>
        <v>#N/A</v>
      </c>
      <c r="CO250" t="e">
        <f t="shared" si="85"/>
        <v>#N/A</v>
      </c>
      <c r="CP250" t="e">
        <f t="shared" si="85"/>
        <v>#N/A</v>
      </c>
      <c r="CQ250" t="e">
        <f t="shared" si="85"/>
        <v>#N/A</v>
      </c>
      <c r="CR250" t="e">
        <f t="shared" si="85"/>
        <v>#N/A</v>
      </c>
      <c r="CS250" t="e">
        <f t="shared" si="85"/>
        <v>#N/A</v>
      </c>
    </row>
    <row r="251" spans="3:97" x14ac:dyDescent="0.25">
      <c r="C251" s="1"/>
      <c r="BY251" t="e">
        <f t="shared" si="84"/>
        <v>#N/A</v>
      </c>
      <c r="BZ251" t="e">
        <f t="shared" si="84"/>
        <v>#N/A</v>
      </c>
      <c r="CA251" t="e">
        <f t="shared" si="84"/>
        <v>#N/A</v>
      </c>
      <c r="CB251" t="e">
        <f t="shared" si="84"/>
        <v>#N/A</v>
      </c>
      <c r="CC251" t="e">
        <f t="shared" si="84"/>
        <v>#N/A</v>
      </c>
      <c r="CD251" t="e">
        <f t="shared" si="84"/>
        <v>#N/A</v>
      </c>
      <c r="CE251" t="e">
        <f t="shared" si="84"/>
        <v>#N/A</v>
      </c>
      <c r="CF251" t="e">
        <f t="shared" si="84"/>
        <v>#N/A</v>
      </c>
      <c r="CG251" t="e">
        <f t="shared" si="84"/>
        <v>#N/A</v>
      </c>
      <c r="CH251" t="e">
        <f t="shared" si="84"/>
        <v>#N/A</v>
      </c>
      <c r="CI251" s="77" t="e">
        <f t="shared" si="85"/>
        <v>#N/A</v>
      </c>
      <c r="CJ251" t="e">
        <f t="shared" si="85"/>
        <v>#N/A</v>
      </c>
      <c r="CK251" t="e">
        <f t="shared" si="85"/>
        <v>#N/A</v>
      </c>
      <c r="CL251" t="e">
        <f t="shared" si="85"/>
        <v>#N/A</v>
      </c>
      <c r="CM251" t="e">
        <f t="shared" si="85"/>
        <v>#N/A</v>
      </c>
      <c r="CN251" t="e">
        <f t="shared" si="85"/>
        <v>#N/A</v>
      </c>
      <c r="CO251" t="e">
        <f t="shared" si="85"/>
        <v>#N/A</v>
      </c>
      <c r="CP251" t="e">
        <f t="shared" si="85"/>
        <v>#N/A</v>
      </c>
      <c r="CQ251" t="e">
        <f t="shared" si="85"/>
        <v>#N/A</v>
      </c>
      <c r="CR251" t="e">
        <f t="shared" si="85"/>
        <v>#N/A</v>
      </c>
      <c r="CS251" t="e">
        <f t="shared" si="85"/>
        <v>#N/A</v>
      </c>
    </row>
    <row r="252" spans="3:97" x14ac:dyDescent="0.25">
      <c r="C252" s="1"/>
      <c r="BY252" t="e">
        <f t="shared" ref="BY252:CH261" si="86">$C252*$CH$13+$CG$13*BY$91+$CE$13*BY$91*$C252+$C252^2*$CB$13+$CA$13*BY$91^2</f>
        <v>#N/A</v>
      </c>
      <c r="BZ252" t="e">
        <f t="shared" si="86"/>
        <v>#N/A</v>
      </c>
      <c r="CA252" t="e">
        <f t="shared" si="86"/>
        <v>#N/A</v>
      </c>
      <c r="CB252" t="e">
        <f t="shared" si="86"/>
        <v>#N/A</v>
      </c>
      <c r="CC252" t="e">
        <f t="shared" si="86"/>
        <v>#N/A</v>
      </c>
      <c r="CD252" t="e">
        <f t="shared" si="86"/>
        <v>#N/A</v>
      </c>
      <c r="CE252" t="e">
        <f t="shared" si="86"/>
        <v>#N/A</v>
      </c>
      <c r="CF252" t="e">
        <f t="shared" si="86"/>
        <v>#N/A</v>
      </c>
      <c r="CG252" t="e">
        <f t="shared" si="86"/>
        <v>#N/A</v>
      </c>
      <c r="CH252" t="e">
        <f t="shared" si="86"/>
        <v>#N/A</v>
      </c>
      <c r="CI252" s="77" t="e">
        <f t="shared" ref="CI252:CS261" si="87">$C252*$CH$13+$CG$13*CI$91+$CE$13*CI$91*$C252+$C252^2*$CB$13+$CA$13*CI$91^2</f>
        <v>#N/A</v>
      </c>
      <c r="CJ252" t="e">
        <f t="shared" si="87"/>
        <v>#N/A</v>
      </c>
      <c r="CK252" t="e">
        <f t="shared" si="87"/>
        <v>#N/A</v>
      </c>
      <c r="CL252" t="e">
        <f t="shared" si="87"/>
        <v>#N/A</v>
      </c>
      <c r="CM252" t="e">
        <f t="shared" si="87"/>
        <v>#N/A</v>
      </c>
      <c r="CN252" t="e">
        <f t="shared" si="87"/>
        <v>#N/A</v>
      </c>
      <c r="CO252" t="e">
        <f t="shared" si="87"/>
        <v>#N/A</v>
      </c>
      <c r="CP252" t="e">
        <f t="shared" si="87"/>
        <v>#N/A</v>
      </c>
      <c r="CQ252" t="e">
        <f t="shared" si="87"/>
        <v>#N/A</v>
      </c>
      <c r="CR252" t="e">
        <f t="shared" si="87"/>
        <v>#N/A</v>
      </c>
      <c r="CS252" t="e">
        <f t="shared" si="87"/>
        <v>#N/A</v>
      </c>
    </row>
    <row r="253" spans="3:97" x14ac:dyDescent="0.25">
      <c r="C253" s="1"/>
      <c r="BY253" t="e">
        <f t="shared" si="86"/>
        <v>#N/A</v>
      </c>
      <c r="BZ253" t="e">
        <f t="shared" si="86"/>
        <v>#N/A</v>
      </c>
      <c r="CA253" t="e">
        <f t="shared" si="86"/>
        <v>#N/A</v>
      </c>
      <c r="CB253" t="e">
        <f t="shared" si="86"/>
        <v>#N/A</v>
      </c>
      <c r="CC253" t="e">
        <f t="shared" si="86"/>
        <v>#N/A</v>
      </c>
      <c r="CD253" t="e">
        <f t="shared" si="86"/>
        <v>#N/A</v>
      </c>
      <c r="CE253" t="e">
        <f t="shared" si="86"/>
        <v>#N/A</v>
      </c>
      <c r="CF253" t="e">
        <f t="shared" si="86"/>
        <v>#N/A</v>
      </c>
      <c r="CG253" t="e">
        <f t="shared" si="86"/>
        <v>#N/A</v>
      </c>
      <c r="CH253" t="e">
        <f t="shared" si="86"/>
        <v>#N/A</v>
      </c>
      <c r="CI253" s="77" t="e">
        <f t="shared" si="87"/>
        <v>#N/A</v>
      </c>
      <c r="CJ253" t="e">
        <f t="shared" si="87"/>
        <v>#N/A</v>
      </c>
      <c r="CK253" t="e">
        <f t="shared" si="87"/>
        <v>#N/A</v>
      </c>
      <c r="CL253" t="e">
        <f t="shared" si="87"/>
        <v>#N/A</v>
      </c>
      <c r="CM253" t="e">
        <f t="shared" si="87"/>
        <v>#N/A</v>
      </c>
      <c r="CN253" t="e">
        <f t="shared" si="87"/>
        <v>#N/A</v>
      </c>
      <c r="CO253" t="e">
        <f t="shared" si="87"/>
        <v>#N/A</v>
      </c>
      <c r="CP253" t="e">
        <f t="shared" si="87"/>
        <v>#N/A</v>
      </c>
      <c r="CQ253" t="e">
        <f t="shared" si="87"/>
        <v>#N/A</v>
      </c>
      <c r="CR253" t="e">
        <f t="shared" si="87"/>
        <v>#N/A</v>
      </c>
      <c r="CS253" t="e">
        <f t="shared" si="87"/>
        <v>#N/A</v>
      </c>
    </row>
    <row r="254" spans="3:97" x14ac:dyDescent="0.25">
      <c r="C254" s="1"/>
      <c r="BY254" t="e">
        <f t="shared" si="86"/>
        <v>#N/A</v>
      </c>
      <c r="BZ254" t="e">
        <f t="shared" si="86"/>
        <v>#N/A</v>
      </c>
      <c r="CA254" t="e">
        <f t="shared" si="86"/>
        <v>#N/A</v>
      </c>
      <c r="CB254" t="e">
        <f t="shared" si="86"/>
        <v>#N/A</v>
      </c>
      <c r="CC254" t="e">
        <f t="shared" si="86"/>
        <v>#N/A</v>
      </c>
      <c r="CD254" t="e">
        <f t="shared" si="86"/>
        <v>#N/A</v>
      </c>
      <c r="CE254" t="e">
        <f t="shared" si="86"/>
        <v>#N/A</v>
      </c>
      <c r="CF254" t="e">
        <f t="shared" si="86"/>
        <v>#N/A</v>
      </c>
      <c r="CG254" t="e">
        <f t="shared" si="86"/>
        <v>#N/A</v>
      </c>
      <c r="CH254" t="e">
        <f t="shared" si="86"/>
        <v>#N/A</v>
      </c>
      <c r="CI254" s="77" t="e">
        <f t="shared" si="87"/>
        <v>#N/A</v>
      </c>
      <c r="CJ254" t="e">
        <f t="shared" si="87"/>
        <v>#N/A</v>
      </c>
      <c r="CK254" t="e">
        <f t="shared" si="87"/>
        <v>#N/A</v>
      </c>
      <c r="CL254" t="e">
        <f t="shared" si="87"/>
        <v>#N/A</v>
      </c>
      <c r="CM254" t="e">
        <f t="shared" si="87"/>
        <v>#N/A</v>
      </c>
      <c r="CN254" t="e">
        <f t="shared" si="87"/>
        <v>#N/A</v>
      </c>
      <c r="CO254" t="e">
        <f t="shared" si="87"/>
        <v>#N/A</v>
      </c>
      <c r="CP254" t="e">
        <f t="shared" si="87"/>
        <v>#N/A</v>
      </c>
      <c r="CQ254" t="e">
        <f t="shared" si="87"/>
        <v>#N/A</v>
      </c>
      <c r="CR254" t="e">
        <f t="shared" si="87"/>
        <v>#N/A</v>
      </c>
      <c r="CS254" t="e">
        <f t="shared" si="87"/>
        <v>#N/A</v>
      </c>
    </row>
    <row r="255" spans="3:97" x14ac:dyDescent="0.25">
      <c r="C255" s="1"/>
      <c r="BY255" t="e">
        <f t="shared" si="86"/>
        <v>#N/A</v>
      </c>
      <c r="BZ255" t="e">
        <f t="shared" si="86"/>
        <v>#N/A</v>
      </c>
      <c r="CA255" t="e">
        <f t="shared" si="86"/>
        <v>#N/A</v>
      </c>
      <c r="CB255" t="e">
        <f t="shared" si="86"/>
        <v>#N/A</v>
      </c>
      <c r="CC255" t="e">
        <f t="shared" si="86"/>
        <v>#N/A</v>
      </c>
      <c r="CD255" t="e">
        <f t="shared" si="86"/>
        <v>#N/A</v>
      </c>
      <c r="CE255" t="e">
        <f t="shared" si="86"/>
        <v>#N/A</v>
      </c>
      <c r="CF255" t="e">
        <f t="shared" si="86"/>
        <v>#N/A</v>
      </c>
      <c r="CG255" t="e">
        <f t="shared" si="86"/>
        <v>#N/A</v>
      </c>
      <c r="CH255" t="e">
        <f t="shared" si="86"/>
        <v>#N/A</v>
      </c>
      <c r="CI255" s="77" t="e">
        <f t="shared" si="87"/>
        <v>#N/A</v>
      </c>
      <c r="CJ255" t="e">
        <f t="shared" si="87"/>
        <v>#N/A</v>
      </c>
      <c r="CK255" t="e">
        <f t="shared" si="87"/>
        <v>#N/A</v>
      </c>
      <c r="CL255" t="e">
        <f t="shared" si="87"/>
        <v>#N/A</v>
      </c>
      <c r="CM255" t="e">
        <f t="shared" si="87"/>
        <v>#N/A</v>
      </c>
      <c r="CN255" t="e">
        <f t="shared" si="87"/>
        <v>#N/A</v>
      </c>
      <c r="CO255" t="e">
        <f t="shared" si="87"/>
        <v>#N/A</v>
      </c>
      <c r="CP255" t="e">
        <f t="shared" si="87"/>
        <v>#N/A</v>
      </c>
      <c r="CQ255" t="e">
        <f t="shared" si="87"/>
        <v>#N/A</v>
      </c>
      <c r="CR255" t="e">
        <f t="shared" si="87"/>
        <v>#N/A</v>
      </c>
      <c r="CS255" t="e">
        <f t="shared" si="87"/>
        <v>#N/A</v>
      </c>
    </row>
    <row r="256" spans="3:97" x14ac:dyDescent="0.25">
      <c r="C256" s="1"/>
      <c r="BY256" t="e">
        <f t="shared" si="86"/>
        <v>#N/A</v>
      </c>
      <c r="BZ256" t="e">
        <f t="shared" si="86"/>
        <v>#N/A</v>
      </c>
      <c r="CA256" t="e">
        <f t="shared" si="86"/>
        <v>#N/A</v>
      </c>
      <c r="CB256" t="e">
        <f t="shared" si="86"/>
        <v>#N/A</v>
      </c>
      <c r="CC256" t="e">
        <f t="shared" si="86"/>
        <v>#N/A</v>
      </c>
      <c r="CD256" t="e">
        <f t="shared" si="86"/>
        <v>#N/A</v>
      </c>
      <c r="CE256" t="e">
        <f t="shared" si="86"/>
        <v>#N/A</v>
      </c>
      <c r="CF256" t="e">
        <f t="shared" si="86"/>
        <v>#N/A</v>
      </c>
      <c r="CG256" t="e">
        <f t="shared" si="86"/>
        <v>#N/A</v>
      </c>
      <c r="CH256" t="e">
        <f t="shared" si="86"/>
        <v>#N/A</v>
      </c>
      <c r="CI256" s="77" t="e">
        <f t="shared" si="87"/>
        <v>#N/A</v>
      </c>
      <c r="CJ256" t="e">
        <f t="shared" si="87"/>
        <v>#N/A</v>
      </c>
      <c r="CK256" t="e">
        <f t="shared" si="87"/>
        <v>#N/A</v>
      </c>
      <c r="CL256" t="e">
        <f t="shared" si="87"/>
        <v>#N/A</v>
      </c>
      <c r="CM256" t="e">
        <f t="shared" si="87"/>
        <v>#N/A</v>
      </c>
      <c r="CN256" t="e">
        <f t="shared" si="87"/>
        <v>#N/A</v>
      </c>
      <c r="CO256" t="e">
        <f t="shared" si="87"/>
        <v>#N/A</v>
      </c>
      <c r="CP256" t="e">
        <f t="shared" si="87"/>
        <v>#N/A</v>
      </c>
      <c r="CQ256" t="e">
        <f t="shared" si="87"/>
        <v>#N/A</v>
      </c>
      <c r="CR256" t="e">
        <f t="shared" si="87"/>
        <v>#N/A</v>
      </c>
      <c r="CS256" t="e">
        <f t="shared" si="87"/>
        <v>#N/A</v>
      </c>
    </row>
    <row r="257" spans="3:97" x14ac:dyDescent="0.25">
      <c r="C257" s="1"/>
      <c r="BY257" t="e">
        <f t="shared" si="86"/>
        <v>#N/A</v>
      </c>
      <c r="BZ257" t="e">
        <f t="shared" si="86"/>
        <v>#N/A</v>
      </c>
      <c r="CA257" t="e">
        <f t="shared" si="86"/>
        <v>#N/A</v>
      </c>
      <c r="CB257" t="e">
        <f t="shared" si="86"/>
        <v>#N/A</v>
      </c>
      <c r="CC257" t="e">
        <f t="shared" si="86"/>
        <v>#N/A</v>
      </c>
      <c r="CD257" t="e">
        <f t="shared" si="86"/>
        <v>#N/A</v>
      </c>
      <c r="CE257" t="e">
        <f t="shared" si="86"/>
        <v>#N/A</v>
      </c>
      <c r="CF257" t="e">
        <f t="shared" si="86"/>
        <v>#N/A</v>
      </c>
      <c r="CG257" t="e">
        <f t="shared" si="86"/>
        <v>#N/A</v>
      </c>
      <c r="CH257" t="e">
        <f t="shared" si="86"/>
        <v>#N/A</v>
      </c>
      <c r="CI257" s="77" t="e">
        <f t="shared" si="87"/>
        <v>#N/A</v>
      </c>
      <c r="CJ257" t="e">
        <f t="shared" si="87"/>
        <v>#N/A</v>
      </c>
      <c r="CK257" t="e">
        <f t="shared" si="87"/>
        <v>#N/A</v>
      </c>
      <c r="CL257" t="e">
        <f t="shared" si="87"/>
        <v>#N/A</v>
      </c>
      <c r="CM257" t="e">
        <f t="shared" si="87"/>
        <v>#N/A</v>
      </c>
      <c r="CN257" t="e">
        <f t="shared" si="87"/>
        <v>#N/A</v>
      </c>
      <c r="CO257" t="e">
        <f t="shared" si="87"/>
        <v>#N/A</v>
      </c>
      <c r="CP257" t="e">
        <f t="shared" si="87"/>
        <v>#N/A</v>
      </c>
      <c r="CQ257" t="e">
        <f t="shared" si="87"/>
        <v>#N/A</v>
      </c>
      <c r="CR257" t="e">
        <f t="shared" si="87"/>
        <v>#N/A</v>
      </c>
      <c r="CS257" t="e">
        <f t="shared" si="87"/>
        <v>#N/A</v>
      </c>
    </row>
    <row r="258" spans="3:97" x14ac:dyDescent="0.25">
      <c r="C258" s="1"/>
      <c r="BY258" t="e">
        <f t="shared" si="86"/>
        <v>#N/A</v>
      </c>
      <c r="BZ258" t="e">
        <f t="shared" si="86"/>
        <v>#N/A</v>
      </c>
      <c r="CA258" t="e">
        <f t="shared" si="86"/>
        <v>#N/A</v>
      </c>
      <c r="CB258" t="e">
        <f t="shared" si="86"/>
        <v>#N/A</v>
      </c>
      <c r="CC258" t="e">
        <f t="shared" si="86"/>
        <v>#N/A</v>
      </c>
      <c r="CD258" t="e">
        <f t="shared" si="86"/>
        <v>#N/A</v>
      </c>
      <c r="CE258" t="e">
        <f t="shared" si="86"/>
        <v>#N/A</v>
      </c>
      <c r="CF258" t="e">
        <f t="shared" si="86"/>
        <v>#N/A</v>
      </c>
      <c r="CG258" t="e">
        <f t="shared" si="86"/>
        <v>#N/A</v>
      </c>
      <c r="CH258" t="e">
        <f t="shared" si="86"/>
        <v>#N/A</v>
      </c>
      <c r="CI258" s="77" t="e">
        <f t="shared" si="87"/>
        <v>#N/A</v>
      </c>
      <c r="CJ258" t="e">
        <f t="shared" si="87"/>
        <v>#N/A</v>
      </c>
      <c r="CK258" t="e">
        <f t="shared" si="87"/>
        <v>#N/A</v>
      </c>
      <c r="CL258" t="e">
        <f t="shared" si="87"/>
        <v>#N/A</v>
      </c>
      <c r="CM258" t="e">
        <f t="shared" si="87"/>
        <v>#N/A</v>
      </c>
      <c r="CN258" t="e">
        <f t="shared" si="87"/>
        <v>#N/A</v>
      </c>
      <c r="CO258" t="e">
        <f t="shared" si="87"/>
        <v>#N/A</v>
      </c>
      <c r="CP258" t="e">
        <f t="shared" si="87"/>
        <v>#N/A</v>
      </c>
      <c r="CQ258" t="e">
        <f t="shared" si="87"/>
        <v>#N/A</v>
      </c>
      <c r="CR258" t="e">
        <f t="shared" si="87"/>
        <v>#N/A</v>
      </c>
      <c r="CS258" t="e">
        <f t="shared" si="87"/>
        <v>#N/A</v>
      </c>
    </row>
    <row r="259" spans="3:97" x14ac:dyDescent="0.25">
      <c r="C259" s="1"/>
      <c r="BY259" t="e">
        <f t="shared" si="86"/>
        <v>#N/A</v>
      </c>
      <c r="BZ259" t="e">
        <f t="shared" si="86"/>
        <v>#N/A</v>
      </c>
      <c r="CA259" t="e">
        <f t="shared" si="86"/>
        <v>#N/A</v>
      </c>
      <c r="CB259" t="e">
        <f t="shared" si="86"/>
        <v>#N/A</v>
      </c>
      <c r="CC259" t="e">
        <f t="shared" si="86"/>
        <v>#N/A</v>
      </c>
      <c r="CD259" t="e">
        <f t="shared" si="86"/>
        <v>#N/A</v>
      </c>
      <c r="CE259" t="e">
        <f t="shared" si="86"/>
        <v>#N/A</v>
      </c>
      <c r="CF259" t="e">
        <f t="shared" si="86"/>
        <v>#N/A</v>
      </c>
      <c r="CG259" t="e">
        <f t="shared" si="86"/>
        <v>#N/A</v>
      </c>
      <c r="CH259" t="e">
        <f t="shared" si="86"/>
        <v>#N/A</v>
      </c>
      <c r="CI259" s="77" t="e">
        <f t="shared" si="87"/>
        <v>#N/A</v>
      </c>
      <c r="CJ259" t="e">
        <f t="shared" si="87"/>
        <v>#N/A</v>
      </c>
      <c r="CK259" t="e">
        <f t="shared" si="87"/>
        <v>#N/A</v>
      </c>
      <c r="CL259" t="e">
        <f t="shared" si="87"/>
        <v>#N/A</v>
      </c>
      <c r="CM259" t="e">
        <f t="shared" si="87"/>
        <v>#N/A</v>
      </c>
      <c r="CN259" t="e">
        <f t="shared" si="87"/>
        <v>#N/A</v>
      </c>
      <c r="CO259" t="e">
        <f t="shared" si="87"/>
        <v>#N/A</v>
      </c>
      <c r="CP259" t="e">
        <f t="shared" si="87"/>
        <v>#N/A</v>
      </c>
      <c r="CQ259" t="e">
        <f t="shared" si="87"/>
        <v>#N/A</v>
      </c>
      <c r="CR259" t="e">
        <f t="shared" si="87"/>
        <v>#N/A</v>
      </c>
      <c r="CS259" t="e">
        <f t="shared" si="87"/>
        <v>#N/A</v>
      </c>
    </row>
    <row r="260" spans="3:97" x14ac:dyDescent="0.25">
      <c r="C260" s="1"/>
      <c r="BY260" t="e">
        <f t="shared" si="86"/>
        <v>#N/A</v>
      </c>
      <c r="BZ260" t="e">
        <f t="shared" si="86"/>
        <v>#N/A</v>
      </c>
      <c r="CA260" t="e">
        <f t="shared" si="86"/>
        <v>#N/A</v>
      </c>
      <c r="CB260" t="e">
        <f t="shared" si="86"/>
        <v>#N/A</v>
      </c>
      <c r="CC260" t="e">
        <f t="shared" si="86"/>
        <v>#N/A</v>
      </c>
      <c r="CD260" t="e">
        <f t="shared" si="86"/>
        <v>#N/A</v>
      </c>
      <c r="CE260" t="e">
        <f t="shared" si="86"/>
        <v>#N/A</v>
      </c>
      <c r="CF260" t="e">
        <f t="shared" si="86"/>
        <v>#N/A</v>
      </c>
      <c r="CG260" t="e">
        <f t="shared" si="86"/>
        <v>#N/A</v>
      </c>
      <c r="CH260" t="e">
        <f t="shared" si="86"/>
        <v>#N/A</v>
      </c>
      <c r="CI260" s="77" t="e">
        <f t="shared" si="87"/>
        <v>#N/A</v>
      </c>
      <c r="CJ260" t="e">
        <f t="shared" si="87"/>
        <v>#N/A</v>
      </c>
      <c r="CK260" t="e">
        <f t="shared" si="87"/>
        <v>#N/A</v>
      </c>
      <c r="CL260" t="e">
        <f t="shared" si="87"/>
        <v>#N/A</v>
      </c>
      <c r="CM260" t="e">
        <f t="shared" si="87"/>
        <v>#N/A</v>
      </c>
      <c r="CN260" t="e">
        <f t="shared" si="87"/>
        <v>#N/A</v>
      </c>
      <c r="CO260" t="e">
        <f t="shared" si="87"/>
        <v>#N/A</v>
      </c>
      <c r="CP260" t="e">
        <f t="shared" si="87"/>
        <v>#N/A</v>
      </c>
      <c r="CQ260" t="e">
        <f t="shared" si="87"/>
        <v>#N/A</v>
      </c>
      <c r="CR260" t="e">
        <f t="shared" si="87"/>
        <v>#N/A</v>
      </c>
      <c r="CS260" t="e">
        <f t="shared" si="87"/>
        <v>#N/A</v>
      </c>
    </row>
    <row r="261" spans="3:97" x14ac:dyDescent="0.25">
      <c r="C261" s="1"/>
      <c r="BY261" t="e">
        <f t="shared" si="86"/>
        <v>#N/A</v>
      </c>
      <c r="BZ261" t="e">
        <f t="shared" si="86"/>
        <v>#N/A</v>
      </c>
      <c r="CA261" t="e">
        <f t="shared" si="86"/>
        <v>#N/A</v>
      </c>
      <c r="CB261" t="e">
        <f t="shared" si="86"/>
        <v>#N/A</v>
      </c>
      <c r="CC261" t="e">
        <f t="shared" si="86"/>
        <v>#N/A</v>
      </c>
      <c r="CD261" t="e">
        <f t="shared" si="86"/>
        <v>#N/A</v>
      </c>
      <c r="CE261" t="e">
        <f t="shared" si="86"/>
        <v>#N/A</v>
      </c>
      <c r="CF261" t="e">
        <f t="shared" si="86"/>
        <v>#N/A</v>
      </c>
      <c r="CG261" t="e">
        <f t="shared" si="86"/>
        <v>#N/A</v>
      </c>
      <c r="CH261" t="e">
        <f t="shared" si="86"/>
        <v>#N/A</v>
      </c>
      <c r="CI261" s="77" t="e">
        <f t="shared" si="87"/>
        <v>#N/A</v>
      </c>
      <c r="CJ261" t="e">
        <f t="shared" si="87"/>
        <v>#N/A</v>
      </c>
      <c r="CK261" t="e">
        <f t="shared" si="87"/>
        <v>#N/A</v>
      </c>
      <c r="CL261" t="e">
        <f t="shared" si="87"/>
        <v>#N/A</v>
      </c>
      <c r="CM261" t="e">
        <f t="shared" si="87"/>
        <v>#N/A</v>
      </c>
      <c r="CN261" t="e">
        <f t="shared" si="87"/>
        <v>#N/A</v>
      </c>
      <c r="CO261" t="e">
        <f t="shared" si="87"/>
        <v>#N/A</v>
      </c>
      <c r="CP261" t="e">
        <f t="shared" si="87"/>
        <v>#N/A</v>
      </c>
      <c r="CQ261" t="e">
        <f t="shared" si="87"/>
        <v>#N/A</v>
      </c>
      <c r="CR261" t="e">
        <f t="shared" si="87"/>
        <v>#N/A</v>
      </c>
      <c r="CS261" t="e">
        <f t="shared" si="87"/>
        <v>#N/A</v>
      </c>
    </row>
    <row r="262" spans="3:97" x14ac:dyDescent="0.25">
      <c r="C262" s="1"/>
      <c r="BY262" t="e">
        <f t="shared" ref="BY262:CH271" si="88">$C262*$CH$13+$CG$13*BY$91+$CE$13*BY$91*$C262+$C262^2*$CB$13+$CA$13*BY$91^2</f>
        <v>#N/A</v>
      </c>
      <c r="BZ262" t="e">
        <f t="shared" si="88"/>
        <v>#N/A</v>
      </c>
      <c r="CA262" t="e">
        <f t="shared" si="88"/>
        <v>#N/A</v>
      </c>
      <c r="CB262" t="e">
        <f t="shared" si="88"/>
        <v>#N/A</v>
      </c>
      <c r="CC262" t="e">
        <f t="shared" si="88"/>
        <v>#N/A</v>
      </c>
      <c r="CD262" t="e">
        <f t="shared" si="88"/>
        <v>#N/A</v>
      </c>
      <c r="CE262" t="e">
        <f t="shared" si="88"/>
        <v>#N/A</v>
      </c>
      <c r="CF262" t="e">
        <f t="shared" si="88"/>
        <v>#N/A</v>
      </c>
      <c r="CG262" t="e">
        <f t="shared" si="88"/>
        <v>#N/A</v>
      </c>
      <c r="CH262" t="e">
        <f t="shared" si="88"/>
        <v>#N/A</v>
      </c>
      <c r="CI262" s="77" t="e">
        <f t="shared" ref="CI262:CS271" si="89">$C262*$CH$13+$CG$13*CI$91+$CE$13*CI$91*$C262+$C262^2*$CB$13+$CA$13*CI$91^2</f>
        <v>#N/A</v>
      </c>
      <c r="CJ262" t="e">
        <f t="shared" si="89"/>
        <v>#N/A</v>
      </c>
      <c r="CK262" t="e">
        <f t="shared" si="89"/>
        <v>#N/A</v>
      </c>
      <c r="CL262" t="e">
        <f t="shared" si="89"/>
        <v>#N/A</v>
      </c>
      <c r="CM262" t="e">
        <f t="shared" si="89"/>
        <v>#N/A</v>
      </c>
      <c r="CN262" t="e">
        <f t="shared" si="89"/>
        <v>#N/A</v>
      </c>
      <c r="CO262" t="e">
        <f t="shared" si="89"/>
        <v>#N/A</v>
      </c>
      <c r="CP262" t="e">
        <f t="shared" si="89"/>
        <v>#N/A</v>
      </c>
      <c r="CQ262" t="e">
        <f t="shared" si="89"/>
        <v>#N/A</v>
      </c>
      <c r="CR262" t="e">
        <f t="shared" si="89"/>
        <v>#N/A</v>
      </c>
      <c r="CS262" t="e">
        <f t="shared" si="89"/>
        <v>#N/A</v>
      </c>
    </row>
    <row r="263" spans="3:97" x14ac:dyDescent="0.25">
      <c r="C263" s="1"/>
      <c r="BY263" t="e">
        <f t="shared" si="88"/>
        <v>#N/A</v>
      </c>
      <c r="BZ263" t="e">
        <f t="shared" si="88"/>
        <v>#N/A</v>
      </c>
      <c r="CA263" t="e">
        <f t="shared" si="88"/>
        <v>#N/A</v>
      </c>
      <c r="CB263" t="e">
        <f t="shared" si="88"/>
        <v>#N/A</v>
      </c>
      <c r="CC263" t="e">
        <f t="shared" si="88"/>
        <v>#N/A</v>
      </c>
      <c r="CD263" t="e">
        <f t="shared" si="88"/>
        <v>#N/A</v>
      </c>
      <c r="CE263" t="e">
        <f t="shared" si="88"/>
        <v>#N/A</v>
      </c>
      <c r="CF263" t="e">
        <f t="shared" si="88"/>
        <v>#N/A</v>
      </c>
      <c r="CG263" t="e">
        <f t="shared" si="88"/>
        <v>#N/A</v>
      </c>
      <c r="CH263" t="e">
        <f t="shared" si="88"/>
        <v>#N/A</v>
      </c>
      <c r="CI263" s="77" t="e">
        <f t="shared" si="89"/>
        <v>#N/A</v>
      </c>
      <c r="CJ263" t="e">
        <f t="shared" si="89"/>
        <v>#N/A</v>
      </c>
      <c r="CK263" t="e">
        <f t="shared" si="89"/>
        <v>#N/A</v>
      </c>
      <c r="CL263" t="e">
        <f t="shared" si="89"/>
        <v>#N/A</v>
      </c>
      <c r="CM263" t="e">
        <f t="shared" si="89"/>
        <v>#N/A</v>
      </c>
      <c r="CN263" t="e">
        <f t="shared" si="89"/>
        <v>#N/A</v>
      </c>
      <c r="CO263" t="e">
        <f t="shared" si="89"/>
        <v>#N/A</v>
      </c>
      <c r="CP263" t="e">
        <f t="shared" si="89"/>
        <v>#N/A</v>
      </c>
      <c r="CQ263" t="e">
        <f t="shared" si="89"/>
        <v>#N/A</v>
      </c>
      <c r="CR263" t="e">
        <f t="shared" si="89"/>
        <v>#N/A</v>
      </c>
      <c r="CS263" t="e">
        <f t="shared" si="89"/>
        <v>#N/A</v>
      </c>
    </row>
    <row r="264" spans="3:97" x14ac:dyDescent="0.25">
      <c r="C264" s="1"/>
      <c r="BY264" t="e">
        <f t="shared" si="88"/>
        <v>#N/A</v>
      </c>
      <c r="BZ264" t="e">
        <f t="shared" si="88"/>
        <v>#N/A</v>
      </c>
      <c r="CA264" t="e">
        <f t="shared" si="88"/>
        <v>#N/A</v>
      </c>
      <c r="CB264" t="e">
        <f t="shared" si="88"/>
        <v>#N/A</v>
      </c>
      <c r="CC264" t="e">
        <f t="shared" si="88"/>
        <v>#N/A</v>
      </c>
      <c r="CD264" t="e">
        <f t="shared" si="88"/>
        <v>#N/A</v>
      </c>
      <c r="CE264" t="e">
        <f t="shared" si="88"/>
        <v>#N/A</v>
      </c>
      <c r="CF264" t="e">
        <f t="shared" si="88"/>
        <v>#N/A</v>
      </c>
      <c r="CG264" t="e">
        <f t="shared" si="88"/>
        <v>#N/A</v>
      </c>
      <c r="CH264" t="e">
        <f t="shared" si="88"/>
        <v>#N/A</v>
      </c>
      <c r="CI264" s="77" t="e">
        <f t="shared" si="89"/>
        <v>#N/A</v>
      </c>
      <c r="CJ264" t="e">
        <f t="shared" si="89"/>
        <v>#N/A</v>
      </c>
      <c r="CK264" t="e">
        <f t="shared" si="89"/>
        <v>#N/A</v>
      </c>
      <c r="CL264" t="e">
        <f t="shared" si="89"/>
        <v>#N/A</v>
      </c>
      <c r="CM264" t="e">
        <f t="shared" si="89"/>
        <v>#N/A</v>
      </c>
      <c r="CN264" t="e">
        <f t="shared" si="89"/>
        <v>#N/A</v>
      </c>
      <c r="CO264" t="e">
        <f t="shared" si="89"/>
        <v>#N/A</v>
      </c>
      <c r="CP264" t="e">
        <f t="shared" si="89"/>
        <v>#N/A</v>
      </c>
      <c r="CQ264" t="e">
        <f t="shared" si="89"/>
        <v>#N/A</v>
      </c>
      <c r="CR264" t="e">
        <f t="shared" si="89"/>
        <v>#N/A</v>
      </c>
      <c r="CS264" t="e">
        <f t="shared" si="89"/>
        <v>#N/A</v>
      </c>
    </row>
    <row r="265" spans="3:97" x14ac:dyDescent="0.25">
      <c r="C265" s="1"/>
      <c r="BY265" t="e">
        <f t="shared" si="88"/>
        <v>#N/A</v>
      </c>
      <c r="BZ265" t="e">
        <f t="shared" si="88"/>
        <v>#N/A</v>
      </c>
      <c r="CA265" t="e">
        <f t="shared" si="88"/>
        <v>#N/A</v>
      </c>
      <c r="CB265" t="e">
        <f t="shared" si="88"/>
        <v>#N/A</v>
      </c>
      <c r="CC265" t="e">
        <f t="shared" si="88"/>
        <v>#N/A</v>
      </c>
      <c r="CD265" t="e">
        <f t="shared" si="88"/>
        <v>#N/A</v>
      </c>
      <c r="CE265" t="e">
        <f t="shared" si="88"/>
        <v>#N/A</v>
      </c>
      <c r="CF265" t="e">
        <f t="shared" si="88"/>
        <v>#N/A</v>
      </c>
      <c r="CG265" t="e">
        <f t="shared" si="88"/>
        <v>#N/A</v>
      </c>
      <c r="CH265" t="e">
        <f t="shared" si="88"/>
        <v>#N/A</v>
      </c>
      <c r="CI265" s="77" t="e">
        <f t="shared" si="89"/>
        <v>#N/A</v>
      </c>
      <c r="CJ265" t="e">
        <f t="shared" si="89"/>
        <v>#N/A</v>
      </c>
      <c r="CK265" t="e">
        <f t="shared" si="89"/>
        <v>#N/A</v>
      </c>
      <c r="CL265" t="e">
        <f t="shared" si="89"/>
        <v>#N/A</v>
      </c>
      <c r="CM265" t="e">
        <f t="shared" si="89"/>
        <v>#N/A</v>
      </c>
      <c r="CN265" t="e">
        <f t="shared" si="89"/>
        <v>#N/A</v>
      </c>
      <c r="CO265" t="e">
        <f t="shared" si="89"/>
        <v>#N/A</v>
      </c>
      <c r="CP265" t="e">
        <f t="shared" si="89"/>
        <v>#N/A</v>
      </c>
      <c r="CQ265" t="e">
        <f t="shared" si="89"/>
        <v>#N/A</v>
      </c>
      <c r="CR265" t="e">
        <f t="shared" si="89"/>
        <v>#N/A</v>
      </c>
      <c r="CS265" t="e">
        <f t="shared" si="89"/>
        <v>#N/A</v>
      </c>
    </row>
    <row r="266" spans="3:97" x14ac:dyDescent="0.25">
      <c r="C266" s="1"/>
      <c r="BY266" t="e">
        <f t="shared" si="88"/>
        <v>#N/A</v>
      </c>
      <c r="BZ266" t="e">
        <f t="shared" si="88"/>
        <v>#N/A</v>
      </c>
      <c r="CA266" t="e">
        <f t="shared" si="88"/>
        <v>#N/A</v>
      </c>
      <c r="CB266" t="e">
        <f t="shared" si="88"/>
        <v>#N/A</v>
      </c>
      <c r="CC266" t="e">
        <f t="shared" si="88"/>
        <v>#N/A</v>
      </c>
      <c r="CD266" t="e">
        <f t="shared" si="88"/>
        <v>#N/A</v>
      </c>
      <c r="CE266" t="e">
        <f t="shared" si="88"/>
        <v>#N/A</v>
      </c>
      <c r="CF266" t="e">
        <f t="shared" si="88"/>
        <v>#N/A</v>
      </c>
      <c r="CG266" t="e">
        <f t="shared" si="88"/>
        <v>#N/A</v>
      </c>
      <c r="CH266" t="e">
        <f t="shared" si="88"/>
        <v>#N/A</v>
      </c>
      <c r="CI266" s="77" t="e">
        <f t="shared" si="89"/>
        <v>#N/A</v>
      </c>
      <c r="CJ266" t="e">
        <f t="shared" si="89"/>
        <v>#N/A</v>
      </c>
      <c r="CK266" t="e">
        <f t="shared" si="89"/>
        <v>#N/A</v>
      </c>
      <c r="CL266" t="e">
        <f t="shared" si="89"/>
        <v>#N/A</v>
      </c>
      <c r="CM266" t="e">
        <f t="shared" si="89"/>
        <v>#N/A</v>
      </c>
      <c r="CN266" t="e">
        <f t="shared" si="89"/>
        <v>#N/A</v>
      </c>
      <c r="CO266" t="e">
        <f t="shared" si="89"/>
        <v>#N/A</v>
      </c>
      <c r="CP266" t="e">
        <f t="shared" si="89"/>
        <v>#N/A</v>
      </c>
      <c r="CQ266" t="e">
        <f t="shared" si="89"/>
        <v>#N/A</v>
      </c>
      <c r="CR266" t="e">
        <f t="shared" si="89"/>
        <v>#N/A</v>
      </c>
      <c r="CS266" t="e">
        <f t="shared" si="89"/>
        <v>#N/A</v>
      </c>
    </row>
    <row r="267" spans="3:97" x14ac:dyDescent="0.25">
      <c r="C267" s="1"/>
      <c r="BY267" t="e">
        <f t="shared" si="88"/>
        <v>#N/A</v>
      </c>
      <c r="BZ267" t="e">
        <f t="shared" si="88"/>
        <v>#N/A</v>
      </c>
      <c r="CA267" t="e">
        <f t="shared" si="88"/>
        <v>#N/A</v>
      </c>
      <c r="CB267" t="e">
        <f t="shared" si="88"/>
        <v>#N/A</v>
      </c>
      <c r="CC267" t="e">
        <f t="shared" si="88"/>
        <v>#N/A</v>
      </c>
      <c r="CD267" t="e">
        <f t="shared" si="88"/>
        <v>#N/A</v>
      </c>
      <c r="CE267" t="e">
        <f t="shared" si="88"/>
        <v>#N/A</v>
      </c>
      <c r="CF267" t="e">
        <f t="shared" si="88"/>
        <v>#N/A</v>
      </c>
      <c r="CG267" t="e">
        <f t="shared" si="88"/>
        <v>#N/A</v>
      </c>
      <c r="CH267" t="e">
        <f t="shared" si="88"/>
        <v>#N/A</v>
      </c>
      <c r="CI267" s="77" t="e">
        <f t="shared" si="89"/>
        <v>#N/A</v>
      </c>
      <c r="CJ267" t="e">
        <f t="shared" si="89"/>
        <v>#N/A</v>
      </c>
      <c r="CK267" t="e">
        <f t="shared" si="89"/>
        <v>#N/A</v>
      </c>
      <c r="CL267" t="e">
        <f t="shared" si="89"/>
        <v>#N/A</v>
      </c>
      <c r="CM267" t="e">
        <f t="shared" si="89"/>
        <v>#N/A</v>
      </c>
      <c r="CN267" t="e">
        <f t="shared" si="89"/>
        <v>#N/A</v>
      </c>
      <c r="CO267" t="e">
        <f t="shared" si="89"/>
        <v>#N/A</v>
      </c>
      <c r="CP267" t="e">
        <f t="shared" si="89"/>
        <v>#N/A</v>
      </c>
      <c r="CQ267" t="e">
        <f t="shared" si="89"/>
        <v>#N/A</v>
      </c>
      <c r="CR267" t="e">
        <f t="shared" si="89"/>
        <v>#N/A</v>
      </c>
      <c r="CS267" t="e">
        <f t="shared" si="89"/>
        <v>#N/A</v>
      </c>
    </row>
    <row r="268" spans="3:97" x14ac:dyDescent="0.25">
      <c r="C268" s="1"/>
      <c r="BY268" t="e">
        <f t="shared" si="88"/>
        <v>#N/A</v>
      </c>
      <c r="BZ268" t="e">
        <f t="shared" si="88"/>
        <v>#N/A</v>
      </c>
      <c r="CA268" t="e">
        <f t="shared" si="88"/>
        <v>#N/A</v>
      </c>
      <c r="CB268" t="e">
        <f t="shared" si="88"/>
        <v>#N/A</v>
      </c>
      <c r="CC268" t="e">
        <f t="shared" si="88"/>
        <v>#N/A</v>
      </c>
      <c r="CD268" t="e">
        <f t="shared" si="88"/>
        <v>#N/A</v>
      </c>
      <c r="CE268" t="e">
        <f t="shared" si="88"/>
        <v>#N/A</v>
      </c>
      <c r="CF268" t="e">
        <f t="shared" si="88"/>
        <v>#N/A</v>
      </c>
      <c r="CG268" t="e">
        <f t="shared" si="88"/>
        <v>#N/A</v>
      </c>
      <c r="CH268" t="e">
        <f t="shared" si="88"/>
        <v>#N/A</v>
      </c>
      <c r="CI268" s="77" t="e">
        <f t="shared" si="89"/>
        <v>#N/A</v>
      </c>
      <c r="CJ268" t="e">
        <f t="shared" si="89"/>
        <v>#N/A</v>
      </c>
      <c r="CK268" t="e">
        <f t="shared" si="89"/>
        <v>#N/A</v>
      </c>
      <c r="CL268" t="e">
        <f t="shared" si="89"/>
        <v>#N/A</v>
      </c>
      <c r="CM268" t="e">
        <f t="shared" si="89"/>
        <v>#N/A</v>
      </c>
      <c r="CN268" t="e">
        <f t="shared" si="89"/>
        <v>#N/A</v>
      </c>
      <c r="CO268" t="e">
        <f t="shared" si="89"/>
        <v>#N/A</v>
      </c>
      <c r="CP268" t="e">
        <f t="shared" si="89"/>
        <v>#N/A</v>
      </c>
      <c r="CQ268" t="e">
        <f t="shared" si="89"/>
        <v>#N/A</v>
      </c>
      <c r="CR268" t="e">
        <f t="shared" si="89"/>
        <v>#N/A</v>
      </c>
      <c r="CS268" t="e">
        <f t="shared" si="89"/>
        <v>#N/A</v>
      </c>
    </row>
    <row r="269" spans="3:97" x14ac:dyDescent="0.25">
      <c r="C269" s="1"/>
      <c r="BY269" t="e">
        <f t="shared" si="88"/>
        <v>#N/A</v>
      </c>
      <c r="BZ269" t="e">
        <f t="shared" si="88"/>
        <v>#N/A</v>
      </c>
      <c r="CA269" t="e">
        <f t="shared" si="88"/>
        <v>#N/A</v>
      </c>
      <c r="CB269" t="e">
        <f t="shared" si="88"/>
        <v>#N/A</v>
      </c>
      <c r="CC269" t="e">
        <f t="shared" si="88"/>
        <v>#N/A</v>
      </c>
      <c r="CD269" t="e">
        <f t="shared" si="88"/>
        <v>#N/A</v>
      </c>
      <c r="CE269" t="e">
        <f t="shared" si="88"/>
        <v>#N/A</v>
      </c>
      <c r="CF269" t="e">
        <f t="shared" si="88"/>
        <v>#N/A</v>
      </c>
      <c r="CG269" t="e">
        <f t="shared" si="88"/>
        <v>#N/A</v>
      </c>
      <c r="CH269" t="e">
        <f t="shared" si="88"/>
        <v>#N/A</v>
      </c>
      <c r="CI269" s="77" t="e">
        <f t="shared" si="89"/>
        <v>#N/A</v>
      </c>
      <c r="CJ269" t="e">
        <f t="shared" si="89"/>
        <v>#N/A</v>
      </c>
      <c r="CK269" t="e">
        <f t="shared" si="89"/>
        <v>#N/A</v>
      </c>
      <c r="CL269" t="e">
        <f t="shared" si="89"/>
        <v>#N/A</v>
      </c>
      <c r="CM269" t="e">
        <f t="shared" si="89"/>
        <v>#N/A</v>
      </c>
      <c r="CN269" t="e">
        <f t="shared" si="89"/>
        <v>#N/A</v>
      </c>
      <c r="CO269" t="e">
        <f t="shared" si="89"/>
        <v>#N/A</v>
      </c>
      <c r="CP269" t="e">
        <f t="shared" si="89"/>
        <v>#N/A</v>
      </c>
      <c r="CQ269" t="e">
        <f t="shared" si="89"/>
        <v>#N/A</v>
      </c>
      <c r="CR269" t="e">
        <f t="shared" si="89"/>
        <v>#N/A</v>
      </c>
      <c r="CS269" t="e">
        <f t="shared" si="89"/>
        <v>#N/A</v>
      </c>
    </row>
    <row r="270" spans="3:97" x14ac:dyDescent="0.25">
      <c r="C270" s="1"/>
      <c r="BY270" t="e">
        <f t="shared" si="88"/>
        <v>#N/A</v>
      </c>
      <c r="BZ270" t="e">
        <f t="shared" si="88"/>
        <v>#N/A</v>
      </c>
      <c r="CA270" t="e">
        <f t="shared" si="88"/>
        <v>#N/A</v>
      </c>
      <c r="CB270" t="e">
        <f t="shared" si="88"/>
        <v>#N/A</v>
      </c>
      <c r="CC270" t="e">
        <f t="shared" si="88"/>
        <v>#N/A</v>
      </c>
      <c r="CD270" t="e">
        <f t="shared" si="88"/>
        <v>#N/A</v>
      </c>
      <c r="CE270" t="e">
        <f t="shared" si="88"/>
        <v>#N/A</v>
      </c>
      <c r="CF270" t="e">
        <f t="shared" si="88"/>
        <v>#N/A</v>
      </c>
      <c r="CG270" t="e">
        <f t="shared" si="88"/>
        <v>#N/A</v>
      </c>
      <c r="CH270" t="e">
        <f t="shared" si="88"/>
        <v>#N/A</v>
      </c>
      <c r="CI270" s="77" t="e">
        <f t="shared" si="89"/>
        <v>#N/A</v>
      </c>
      <c r="CJ270" t="e">
        <f t="shared" si="89"/>
        <v>#N/A</v>
      </c>
      <c r="CK270" t="e">
        <f t="shared" si="89"/>
        <v>#N/A</v>
      </c>
      <c r="CL270" t="e">
        <f t="shared" si="89"/>
        <v>#N/A</v>
      </c>
      <c r="CM270" t="e">
        <f t="shared" si="89"/>
        <v>#N/A</v>
      </c>
      <c r="CN270" t="e">
        <f t="shared" si="89"/>
        <v>#N/A</v>
      </c>
      <c r="CO270" t="e">
        <f t="shared" si="89"/>
        <v>#N/A</v>
      </c>
      <c r="CP270" t="e">
        <f t="shared" si="89"/>
        <v>#N/A</v>
      </c>
      <c r="CQ270" t="e">
        <f t="shared" si="89"/>
        <v>#N/A</v>
      </c>
      <c r="CR270" t="e">
        <f t="shared" si="89"/>
        <v>#N/A</v>
      </c>
      <c r="CS270" t="e">
        <f t="shared" si="89"/>
        <v>#N/A</v>
      </c>
    </row>
    <row r="271" spans="3:97" x14ac:dyDescent="0.25">
      <c r="C271" s="1"/>
      <c r="BY271" t="e">
        <f t="shared" si="88"/>
        <v>#N/A</v>
      </c>
      <c r="BZ271" t="e">
        <f t="shared" si="88"/>
        <v>#N/A</v>
      </c>
      <c r="CA271" t="e">
        <f t="shared" si="88"/>
        <v>#N/A</v>
      </c>
      <c r="CB271" t="e">
        <f t="shared" si="88"/>
        <v>#N/A</v>
      </c>
      <c r="CC271" t="e">
        <f t="shared" si="88"/>
        <v>#N/A</v>
      </c>
      <c r="CD271" t="e">
        <f t="shared" si="88"/>
        <v>#N/A</v>
      </c>
      <c r="CE271" t="e">
        <f t="shared" si="88"/>
        <v>#N/A</v>
      </c>
      <c r="CF271" t="e">
        <f t="shared" si="88"/>
        <v>#N/A</v>
      </c>
      <c r="CG271" t="e">
        <f t="shared" si="88"/>
        <v>#N/A</v>
      </c>
      <c r="CH271" t="e">
        <f t="shared" si="88"/>
        <v>#N/A</v>
      </c>
      <c r="CI271" s="77" t="e">
        <f t="shared" si="89"/>
        <v>#N/A</v>
      </c>
      <c r="CJ271" t="e">
        <f t="shared" si="89"/>
        <v>#N/A</v>
      </c>
      <c r="CK271" t="e">
        <f t="shared" si="89"/>
        <v>#N/A</v>
      </c>
      <c r="CL271" t="e">
        <f t="shared" si="89"/>
        <v>#N/A</v>
      </c>
      <c r="CM271" t="e">
        <f t="shared" si="89"/>
        <v>#N/A</v>
      </c>
      <c r="CN271" t="e">
        <f t="shared" si="89"/>
        <v>#N/A</v>
      </c>
      <c r="CO271" t="e">
        <f t="shared" si="89"/>
        <v>#N/A</v>
      </c>
      <c r="CP271" t="e">
        <f t="shared" si="89"/>
        <v>#N/A</v>
      </c>
      <c r="CQ271" t="e">
        <f t="shared" si="89"/>
        <v>#N/A</v>
      </c>
      <c r="CR271" t="e">
        <f t="shared" si="89"/>
        <v>#N/A</v>
      </c>
      <c r="CS271" t="e">
        <f t="shared" si="89"/>
        <v>#N/A</v>
      </c>
    </row>
    <row r="272" spans="3:97" x14ac:dyDescent="0.25">
      <c r="C272" s="1"/>
      <c r="BY272" t="e">
        <f t="shared" ref="BY272:CH281" si="90">$C272*$CH$13+$CG$13*BY$91+$CE$13*BY$91*$C272+$C272^2*$CB$13+$CA$13*BY$91^2</f>
        <v>#N/A</v>
      </c>
      <c r="BZ272" t="e">
        <f t="shared" si="90"/>
        <v>#N/A</v>
      </c>
      <c r="CA272" t="e">
        <f t="shared" si="90"/>
        <v>#N/A</v>
      </c>
      <c r="CB272" t="e">
        <f t="shared" si="90"/>
        <v>#N/A</v>
      </c>
      <c r="CC272" t="e">
        <f t="shared" si="90"/>
        <v>#N/A</v>
      </c>
      <c r="CD272" t="e">
        <f t="shared" si="90"/>
        <v>#N/A</v>
      </c>
      <c r="CE272" t="e">
        <f t="shared" si="90"/>
        <v>#N/A</v>
      </c>
      <c r="CF272" t="e">
        <f t="shared" si="90"/>
        <v>#N/A</v>
      </c>
      <c r="CG272" t="e">
        <f t="shared" si="90"/>
        <v>#N/A</v>
      </c>
      <c r="CH272" t="e">
        <f t="shared" si="90"/>
        <v>#N/A</v>
      </c>
      <c r="CI272" s="77" t="e">
        <f t="shared" ref="CI272:CS281" si="91">$C272*$CH$13+$CG$13*CI$91+$CE$13*CI$91*$C272+$C272^2*$CB$13+$CA$13*CI$91^2</f>
        <v>#N/A</v>
      </c>
      <c r="CJ272" t="e">
        <f t="shared" si="91"/>
        <v>#N/A</v>
      </c>
      <c r="CK272" t="e">
        <f t="shared" si="91"/>
        <v>#N/A</v>
      </c>
      <c r="CL272" t="e">
        <f t="shared" si="91"/>
        <v>#N/A</v>
      </c>
      <c r="CM272" t="e">
        <f t="shared" si="91"/>
        <v>#N/A</v>
      </c>
      <c r="CN272" t="e">
        <f t="shared" si="91"/>
        <v>#N/A</v>
      </c>
      <c r="CO272" t="e">
        <f t="shared" si="91"/>
        <v>#N/A</v>
      </c>
      <c r="CP272" t="e">
        <f t="shared" si="91"/>
        <v>#N/A</v>
      </c>
      <c r="CQ272" t="e">
        <f t="shared" si="91"/>
        <v>#N/A</v>
      </c>
      <c r="CR272" t="e">
        <f t="shared" si="91"/>
        <v>#N/A</v>
      </c>
      <c r="CS272" t="e">
        <f t="shared" si="91"/>
        <v>#N/A</v>
      </c>
    </row>
    <row r="273" spans="3:97" x14ac:dyDescent="0.25">
      <c r="C273" s="1"/>
      <c r="BY273" t="e">
        <f t="shared" si="90"/>
        <v>#N/A</v>
      </c>
      <c r="BZ273" t="e">
        <f t="shared" si="90"/>
        <v>#N/A</v>
      </c>
      <c r="CA273" t="e">
        <f t="shared" si="90"/>
        <v>#N/A</v>
      </c>
      <c r="CB273" t="e">
        <f t="shared" si="90"/>
        <v>#N/A</v>
      </c>
      <c r="CC273" t="e">
        <f t="shared" si="90"/>
        <v>#N/A</v>
      </c>
      <c r="CD273" t="e">
        <f t="shared" si="90"/>
        <v>#N/A</v>
      </c>
      <c r="CE273" t="e">
        <f t="shared" si="90"/>
        <v>#N/A</v>
      </c>
      <c r="CF273" t="e">
        <f t="shared" si="90"/>
        <v>#N/A</v>
      </c>
      <c r="CG273" t="e">
        <f t="shared" si="90"/>
        <v>#N/A</v>
      </c>
      <c r="CH273" t="e">
        <f t="shared" si="90"/>
        <v>#N/A</v>
      </c>
      <c r="CI273" s="77" t="e">
        <f t="shared" si="91"/>
        <v>#N/A</v>
      </c>
      <c r="CJ273" t="e">
        <f t="shared" si="91"/>
        <v>#N/A</v>
      </c>
      <c r="CK273" t="e">
        <f t="shared" si="91"/>
        <v>#N/A</v>
      </c>
      <c r="CL273" t="e">
        <f t="shared" si="91"/>
        <v>#N/A</v>
      </c>
      <c r="CM273" t="e">
        <f t="shared" si="91"/>
        <v>#N/A</v>
      </c>
      <c r="CN273" t="e">
        <f t="shared" si="91"/>
        <v>#N/A</v>
      </c>
      <c r="CO273" t="e">
        <f t="shared" si="91"/>
        <v>#N/A</v>
      </c>
      <c r="CP273" t="e">
        <f t="shared" si="91"/>
        <v>#N/A</v>
      </c>
      <c r="CQ273" t="e">
        <f t="shared" si="91"/>
        <v>#N/A</v>
      </c>
      <c r="CR273" t="e">
        <f t="shared" si="91"/>
        <v>#N/A</v>
      </c>
      <c r="CS273" t="e">
        <f t="shared" si="91"/>
        <v>#N/A</v>
      </c>
    </row>
    <row r="274" spans="3:97" x14ac:dyDescent="0.25">
      <c r="C274" s="1"/>
      <c r="BY274" t="e">
        <f t="shared" si="90"/>
        <v>#N/A</v>
      </c>
      <c r="BZ274" t="e">
        <f t="shared" si="90"/>
        <v>#N/A</v>
      </c>
      <c r="CA274" t="e">
        <f t="shared" si="90"/>
        <v>#N/A</v>
      </c>
      <c r="CB274" t="e">
        <f t="shared" si="90"/>
        <v>#N/A</v>
      </c>
      <c r="CC274" t="e">
        <f t="shared" si="90"/>
        <v>#N/A</v>
      </c>
      <c r="CD274" t="e">
        <f t="shared" si="90"/>
        <v>#N/A</v>
      </c>
      <c r="CE274" t="e">
        <f t="shared" si="90"/>
        <v>#N/A</v>
      </c>
      <c r="CF274" t="e">
        <f t="shared" si="90"/>
        <v>#N/A</v>
      </c>
      <c r="CG274" t="e">
        <f t="shared" si="90"/>
        <v>#N/A</v>
      </c>
      <c r="CH274" t="e">
        <f t="shared" si="90"/>
        <v>#N/A</v>
      </c>
      <c r="CI274" s="77" t="e">
        <f t="shared" si="91"/>
        <v>#N/A</v>
      </c>
      <c r="CJ274" t="e">
        <f t="shared" si="91"/>
        <v>#N/A</v>
      </c>
      <c r="CK274" t="e">
        <f t="shared" si="91"/>
        <v>#N/A</v>
      </c>
      <c r="CL274" t="e">
        <f t="shared" si="91"/>
        <v>#N/A</v>
      </c>
      <c r="CM274" t="e">
        <f t="shared" si="91"/>
        <v>#N/A</v>
      </c>
      <c r="CN274" t="e">
        <f t="shared" si="91"/>
        <v>#N/A</v>
      </c>
      <c r="CO274" t="e">
        <f t="shared" si="91"/>
        <v>#N/A</v>
      </c>
      <c r="CP274" t="e">
        <f t="shared" si="91"/>
        <v>#N/A</v>
      </c>
      <c r="CQ274" t="e">
        <f t="shared" si="91"/>
        <v>#N/A</v>
      </c>
      <c r="CR274" t="e">
        <f t="shared" si="91"/>
        <v>#N/A</v>
      </c>
      <c r="CS274" t="e">
        <f t="shared" si="91"/>
        <v>#N/A</v>
      </c>
    </row>
    <row r="275" spans="3:97" x14ac:dyDescent="0.25">
      <c r="C275" s="1"/>
      <c r="BY275" t="e">
        <f t="shared" si="90"/>
        <v>#N/A</v>
      </c>
      <c r="BZ275" t="e">
        <f t="shared" si="90"/>
        <v>#N/A</v>
      </c>
      <c r="CA275" t="e">
        <f t="shared" si="90"/>
        <v>#N/A</v>
      </c>
      <c r="CB275" t="e">
        <f t="shared" si="90"/>
        <v>#N/A</v>
      </c>
      <c r="CC275" t="e">
        <f t="shared" si="90"/>
        <v>#N/A</v>
      </c>
      <c r="CD275" t="e">
        <f t="shared" si="90"/>
        <v>#N/A</v>
      </c>
      <c r="CE275" t="e">
        <f t="shared" si="90"/>
        <v>#N/A</v>
      </c>
      <c r="CF275" t="e">
        <f t="shared" si="90"/>
        <v>#N/A</v>
      </c>
      <c r="CG275" t="e">
        <f t="shared" si="90"/>
        <v>#N/A</v>
      </c>
      <c r="CH275" t="e">
        <f t="shared" si="90"/>
        <v>#N/A</v>
      </c>
      <c r="CI275" s="77" t="e">
        <f t="shared" si="91"/>
        <v>#N/A</v>
      </c>
      <c r="CJ275" t="e">
        <f t="shared" si="91"/>
        <v>#N/A</v>
      </c>
      <c r="CK275" t="e">
        <f t="shared" si="91"/>
        <v>#N/A</v>
      </c>
      <c r="CL275" t="e">
        <f t="shared" si="91"/>
        <v>#N/A</v>
      </c>
      <c r="CM275" t="e">
        <f t="shared" si="91"/>
        <v>#N/A</v>
      </c>
      <c r="CN275" t="e">
        <f t="shared" si="91"/>
        <v>#N/A</v>
      </c>
      <c r="CO275" t="e">
        <f t="shared" si="91"/>
        <v>#N/A</v>
      </c>
      <c r="CP275" t="e">
        <f t="shared" si="91"/>
        <v>#N/A</v>
      </c>
      <c r="CQ275" t="e">
        <f t="shared" si="91"/>
        <v>#N/A</v>
      </c>
      <c r="CR275" t="e">
        <f t="shared" si="91"/>
        <v>#N/A</v>
      </c>
      <c r="CS275" t="e">
        <f t="shared" si="91"/>
        <v>#N/A</v>
      </c>
    </row>
    <row r="276" spans="3:97" x14ac:dyDescent="0.25">
      <c r="C276" s="1"/>
      <c r="BY276" t="e">
        <f t="shared" si="90"/>
        <v>#N/A</v>
      </c>
      <c r="BZ276" t="e">
        <f t="shared" si="90"/>
        <v>#N/A</v>
      </c>
      <c r="CA276" t="e">
        <f t="shared" si="90"/>
        <v>#N/A</v>
      </c>
      <c r="CB276" t="e">
        <f t="shared" si="90"/>
        <v>#N/A</v>
      </c>
      <c r="CC276" t="e">
        <f t="shared" si="90"/>
        <v>#N/A</v>
      </c>
      <c r="CD276" t="e">
        <f t="shared" si="90"/>
        <v>#N/A</v>
      </c>
      <c r="CE276" t="e">
        <f t="shared" si="90"/>
        <v>#N/A</v>
      </c>
      <c r="CF276" t="e">
        <f t="shared" si="90"/>
        <v>#N/A</v>
      </c>
      <c r="CG276" t="e">
        <f t="shared" si="90"/>
        <v>#N/A</v>
      </c>
      <c r="CH276" t="e">
        <f t="shared" si="90"/>
        <v>#N/A</v>
      </c>
      <c r="CI276" s="77" t="e">
        <f t="shared" si="91"/>
        <v>#N/A</v>
      </c>
      <c r="CJ276" t="e">
        <f t="shared" si="91"/>
        <v>#N/A</v>
      </c>
      <c r="CK276" t="e">
        <f t="shared" si="91"/>
        <v>#N/A</v>
      </c>
      <c r="CL276" t="e">
        <f t="shared" si="91"/>
        <v>#N/A</v>
      </c>
      <c r="CM276" t="e">
        <f t="shared" si="91"/>
        <v>#N/A</v>
      </c>
      <c r="CN276" t="e">
        <f t="shared" si="91"/>
        <v>#N/A</v>
      </c>
      <c r="CO276" t="e">
        <f t="shared" si="91"/>
        <v>#N/A</v>
      </c>
      <c r="CP276" t="e">
        <f t="shared" si="91"/>
        <v>#N/A</v>
      </c>
      <c r="CQ276" t="e">
        <f t="shared" si="91"/>
        <v>#N/A</v>
      </c>
      <c r="CR276" t="e">
        <f t="shared" si="91"/>
        <v>#N/A</v>
      </c>
      <c r="CS276" t="e">
        <f t="shared" si="91"/>
        <v>#N/A</v>
      </c>
    </row>
    <row r="277" spans="3:97" x14ac:dyDescent="0.25">
      <c r="C277" s="1"/>
      <c r="BY277" t="e">
        <f t="shared" si="90"/>
        <v>#N/A</v>
      </c>
      <c r="BZ277" t="e">
        <f t="shared" si="90"/>
        <v>#N/A</v>
      </c>
      <c r="CA277" t="e">
        <f t="shared" si="90"/>
        <v>#N/A</v>
      </c>
      <c r="CB277" t="e">
        <f t="shared" si="90"/>
        <v>#N/A</v>
      </c>
      <c r="CC277" t="e">
        <f t="shared" si="90"/>
        <v>#N/A</v>
      </c>
      <c r="CD277" t="e">
        <f t="shared" si="90"/>
        <v>#N/A</v>
      </c>
      <c r="CE277" t="e">
        <f t="shared" si="90"/>
        <v>#N/A</v>
      </c>
      <c r="CF277" t="e">
        <f t="shared" si="90"/>
        <v>#N/A</v>
      </c>
      <c r="CG277" t="e">
        <f t="shared" si="90"/>
        <v>#N/A</v>
      </c>
      <c r="CH277" t="e">
        <f t="shared" si="90"/>
        <v>#N/A</v>
      </c>
      <c r="CI277" s="77" t="e">
        <f t="shared" si="91"/>
        <v>#N/A</v>
      </c>
      <c r="CJ277" t="e">
        <f t="shared" si="91"/>
        <v>#N/A</v>
      </c>
      <c r="CK277" t="e">
        <f t="shared" si="91"/>
        <v>#N/A</v>
      </c>
      <c r="CL277" t="e">
        <f t="shared" si="91"/>
        <v>#N/A</v>
      </c>
      <c r="CM277" t="e">
        <f t="shared" si="91"/>
        <v>#N/A</v>
      </c>
      <c r="CN277" t="e">
        <f t="shared" si="91"/>
        <v>#N/A</v>
      </c>
      <c r="CO277" t="e">
        <f t="shared" si="91"/>
        <v>#N/A</v>
      </c>
      <c r="CP277" t="e">
        <f t="shared" si="91"/>
        <v>#N/A</v>
      </c>
      <c r="CQ277" t="e">
        <f t="shared" si="91"/>
        <v>#N/A</v>
      </c>
      <c r="CR277" t="e">
        <f t="shared" si="91"/>
        <v>#N/A</v>
      </c>
      <c r="CS277" t="e">
        <f t="shared" si="91"/>
        <v>#N/A</v>
      </c>
    </row>
    <row r="278" spans="3:97" x14ac:dyDescent="0.25">
      <c r="C278" s="1"/>
      <c r="BY278" t="e">
        <f t="shared" si="90"/>
        <v>#N/A</v>
      </c>
      <c r="BZ278" t="e">
        <f t="shared" si="90"/>
        <v>#N/A</v>
      </c>
      <c r="CA278" t="e">
        <f t="shared" si="90"/>
        <v>#N/A</v>
      </c>
      <c r="CB278" t="e">
        <f t="shared" si="90"/>
        <v>#N/A</v>
      </c>
      <c r="CC278" t="e">
        <f t="shared" si="90"/>
        <v>#N/A</v>
      </c>
      <c r="CD278" t="e">
        <f t="shared" si="90"/>
        <v>#N/A</v>
      </c>
      <c r="CE278" t="e">
        <f t="shared" si="90"/>
        <v>#N/A</v>
      </c>
      <c r="CF278" t="e">
        <f t="shared" si="90"/>
        <v>#N/A</v>
      </c>
      <c r="CG278" t="e">
        <f t="shared" si="90"/>
        <v>#N/A</v>
      </c>
      <c r="CH278" t="e">
        <f t="shared" si="90"/>
        <v>#N/A</v>
      </c>
      <c r="CI278" s="77" t="e">
        <f t="shared" si="91"/>
        <v>#N/A</v>
      </c>
      <c r="CJ278" t="e">
        <f t="shared" si="91"/>
        <v>#N/A</v>
      </c>
      <c r="CK278" t="e">
        <f t="shared" si="91"/>
        <v>#N/A</v>
      </c>
      <c r="CL278" t="e">
        <f t="shared" si="91"/>
        <v>#N/A</v>
      </c>
      <c r="CM278" t="e">
        <f t="shared" si="91"/>
        <v>#N/A</v>
      </c>
      <c r="CN278" t="e">
        <f t="shared" si="91"/>
        <v>#N/A</v>
      </c>
      <c r="CO278" t="e">
        <f t="shared" si="91"/>
        <v>#N/A</v>
      </c>
      <c r="CP278" t="e">
        <f t="shared" si="91"/>
        <v>#N/A</v>
      </c>
      <c r="CQ278" t="e">
        <f t="shared" si="91"/>
        <v>#N/A</v>
      </c>
      <c r="CR278" t="e">
        <f t="shared" si="91"/>
        <v>#N/A</v>
      </c>
      <c r="CS278" t="e">
        <f t="shared" si="91"/>
        <v>#N/A</v>
      </c>
    </row>
    <row r="279" spans="3:97" x14ac:dyDescent="0.25">
      <c r="C279" s="1"/>
      <c r="BY279" t="e">
        <f t="shared" si="90"/>
        <v>#N/A</v>
      </c>
      <c r="BZ279" t="e">
        <f t="shared" si="90"/>
        <v>#N/A</v>
      </c>
      <c r="CA279" t="e">
        <f t="shared" si="90"/>
        <v>#N/A</v>
      </c>
      <c r="CB279" t="e">
        <f t="shared" si="90"/>
        <v>#N/A</v>
      </c>
      <c r="CC279" t="e">
        <f t="shared" si="90"/>
        <v>#N/A</v>
      </c>
      <c r="CD279" t="e">
        <f t="shared" si="90"/>
        <v>#N/A</v>
      </c>
      <c r="CE279" t="e">
        <f t="shared" si="90"/>
        <v>#N/A</v>
      </c>
      <c r="CF279" t="e">
        <f t="shared" si="90"/>
        <v>#N/A</v>
      </c>
      <c r="CG279" t="e">
        <f t="shared" si="90"/>
        <v>#N/A</v>
      </c>
      <c r="CH279" t="e">
        <f t="shared" si="90"/>
        <v>#N/A</v>
      </c>
      <c r="CI279" s="77" t="e">
        <f t="shared" si="91"/>
        <v>#N/A</v>
      </c>
      <c r="CJ279" t="e">
        <f t="shared" si="91"/>
        <v>#N/A</v>
      </c>
      <c r="CK279" t="e">
        <f t="shared" si="91"/>
        <v>#N/A</v>
      </c>
      <c r="CL279" t="e">
        <f t="shared" si="91"/>
        <v>#N/A</v>
      </c>
      <c r="CM279" t="e">
        <f t="shared" si="91"/>
        <v>#N/A</v>
      </c>
      <c r="CN279" t="e">
        <f t="shared" si="91"/>
        <v>#N/A</v>
      </c>
      <c r="CO279" t="e">
        <f t="shared" si="91"/>
        <v>#N/A</v>
      </c>
      <c r="CP279" t="e">
        <f t="shared" si="91"/>
        <v>#N/A</v>
      </c>
      <c r="CQ279" t="e">
        <f t="shared" si="91"/>
        <v>#N/A</v>
      </c>
      <c r="CR279" t="e">
        <f t="shared" si="91"/>
        <v>#N/A</v>
      </c>
      <c r="CS279" t="e">
        <f t="shared" si="91"/>
        <v>#N/A</v>
      </c>
    </row>
    <row r="280" spans="3:97" x14ac:dyDescent="0.25">
      <c r="C280" s="1"/>
      <c r="BY280" t="e">
        <f t="shared" si="90"/>
        <v>#N/A</v>
      </c>
      <c r="BZ280" t="e">
        <f t="shared" si="90"/>
        <v>#N/A</v>
      </c>
      <c r="CA280" t="e">
        <f t="shared" si="90"/>
        <v>#N/A</v>
      </c>
      <c r="CB280" t="e">
        <f t="shared" si="90"/>
        <v>#N/A</v>
      </c>
      <c r="CC280" t="e">
        <f t="shared" si="90"/>
        <v>#N/A</v>
      </c>
      <c r="CD280" t="e">
        <f t="shared" si="90"/>
        <v>#N/A</v>
      </c>
      <c r="CE280" t="e">
        <f t="shared" si="90"/>
        <v>#N/A</v>
      </c>
      <c r="CF280" t="e">
        <f t="shared" si="90"/>
        <v>#N/A</v>
      </c>
      <c r="CG280" t="e">
        <f t="shared" si="90"/>
        <v>#N/A</v>
      </c>
      <c r="CH280" t="e">
        <f t="shared" si="90"/>
        <v>#N/A</v>
      </c>
      <c r="CI280" s="77" t="e">
        <f t="shared" si="91"/>
        <v>#N/A</v>
      </c>
      <c r="CJ280" t="e">
        <f t="shared" si="91"/>
        <v>#N/A</v>
      </c>
      <c r="CK280" t="e">
        <f t="shared" si="91"/>
        <v>#N/A</v>
      </c>
      <c r="CL280" t="e">
        <f t="shared" si="91"/>
        <v>#N/A</v>
      </c>
      <c r="CM280" t="e">
        <f t="shared" si="91"/>
        <v>#N/A</v>
      </c>
      <c r="CN280" t="e">
        <f t="shared" si="91"/>
        <v>#N/A</v>
      </c>
      <c r="CO280" t="e">
        <f t="shared" si="91"/>
        <v>#N/A</v>
      </c>
      <c r="CP280" t="e">
        <f t="shared" si="91"/>
        <v>#N/A</v>
      </c>
      <c r="CQ280" t="e">
        <f t="shared" si="91"/>
        <v>#N/A</v>
      </c>
      <c r="CR280" t="e">
        <f t="shared" si="91"/>
        <v>#N/A</v>
      </c>
      <c r="CS280" t="e">
        <f t="shared" si="91"/>
        <v>#N/A</v>
      </c>
    </row>
    <row r="281" spans="3:97" x14ac:dyDescent="0.25">
      <c r="C281" s="1"/>
      <c r="BY281" t="e">
        <f t="shared" si="90"/>
        <v>#N/A</v>
      </c>
      <c r="BZ281" t="e">
        <f t="shared" si="90"/>
        <v>#N/A</v>
      </c>
      <c r="CA281" t="e">
        <f t="shared" si="90"/>
        <v>#N/A</v>
      </c>
      <c r="CB281" t="e">
        <f t="shared" si="90"/>
        <v>#N/A</v>
      </c>
      <c r="CC281" t="e">
        <f t="shared" si="90"/>
        <v>#N/A</v>
      </c>
      <c r="CD281" t="e">
        <f t="shared" si="90"/>
        <v>#N/A</v>
      </c>
      <c r="CE281" t="e">
        <f t="shared" si="90"/>
        <v>#N/A</v>
      </c>
      <c r="CF281" t="e">
        <f t="shared" si="90"/>
        <v>#N/A</v>
      </c>
      <c r="CG281" t="e">
        <f t="shared" si="90"/>
        <v>#N/A</v>
      </c>
      <c r="CH281" t="e">
        <f t="shared" si="90"/>
        <v>#N/A</v>
      </c>
      <c r="CI281" s="77" t="e">
        <f t="shared" si="91"/>
        <v>#N/A</v>
      </c>
      <c r="CJ281" t="e">
        <f t="shared" si="91"/>
        <v>#N/A</v>
      </c>
      <c r="CK281" t="e">
        <f t="shared" si="91"/>
        <v>#N/A</v>
      </c>
      <c r="CL281" t="e">
        <f t="shared" si="91"/>
        <v>#N/A</v>
      </c>
      <c r="CM281" t="e">
        <f t="shared" si="91"/>
        <v>#N/A</v>
      </c>
      <c r="CN281" t="e">
        <f t="shared" si="91"/>
        <v>#N/A</v>
      </c>
      <c r="CO281" t="e">
        <f t="shared" si="91"/>
        <v>#N/A</v>
      </c>
      <c r="CP281" t="e">
        <f t="shared" si="91"/>
        <v>#N/A</v>
      </c>
      <c r="CQ281" t="e">
        <f t="shared" si="91"/>
        <v>#N/A</v>
      </c>
      <c r="CR281" t="e">
        <f t="shared" si="91"/>
        <v>#N/A</v>
      </c>
      <c r="CS281" t="e">
        <f t="shared" si="91"/>
        <v>#N/A</v>
      </c>
    </row>
    <row r="282" spans="3:97" x14ac:dyDescent="0.25">
      <c r="C282" s="1"/>
      <c r="BY282" t="e">
        <f t="shared" ref="BY282:CH291" si="92">$C282*$CH$13+$CG$13*BY$91+$CE$13*BY$91*$C282+$C282^2*$CB$13+$CA$13*BY$91^2</f>
        <v>#N/A</v>
      </c>
      <c r="BZ282" t="e">
        <f t="shared" si="92"/>
        <v>#N/A</v>
      </c>
      <c r="CA282" t="e">
        <f t="shared" si="92"/>
        <v>#N/A</v>
      </c>
      <c r="CB282" t="e">
        <f t="shared" si="92"/>
        <v>#N/A</v>
      </c>
      <c r="CC282" t="e">
        <f t="shared" si="92"/>
        <v>#N/A</v>
      </c>
      <c r="CD282" t="e">
        <f t="shared" si="92"/>
        <v>#N/A</v>
      </c>
      <c r="CE282" t="e">
        <f t="shared" si="92"/>
        <v>#N/A</v>
      </c>
      <c r="CF282" t="e">
        <f t="shared" si="92"/>
        <v>#N/A</v>
      </c>
      <c r="CG282" t="e">
        <f t="shared" si="92"/>
        <v>#N/A</v>
      </c>
      <c r="CH282" t="e">
        <f t="shared" si="92"/>
        <v>#N/A</v>
      </c>
      <c r="CI282" s="77" t="e">
        <f t="shared" ref="CI282:CS291" si="93">$C282*$CH$13+$CG$13*CI$91+$CE$13*CI$91*$C282+$C282^2*$CB$13+$CA$13*CI$91^2</f>
        <v>#N/A</v>
      </c>
      <c r="CJ282" t="e">
        <f t="shared" si="93"/>
        <v>#N/A</v>
      </c>
      <c r="CK282" t="e">
        <f t="shared" si="93"/>
        <v>#N/A</v>
      </c>
      <c r="CL282" t="e">
        <f t="shared" si="93"/>
        <v>#N/A</v>
      </c>
      <c r="CM282" t="e">
        <f t="shared" si="93"/>
        <v>#N/A</v>
      </c>
      <c r="CN282" t="e">
        <f t="shared" si="93"/>
        <v>#N/A</v>
      </c>
      <c r="CO282" t="e">
        <f t="shared" si="93"/>
        <v>#N/A</v>
      </c>
      <c r="CP282" t="e">
        <f t="shared" si="93"/>
        <v>#N/A</v>
      </c>
      <c r="CQ282" t="e">
        <f t="shared" si="93"/>
        <v>#N/A</v>
      </c>
      <c r="CR282" t="e">
        <f t="shared" si="93"/>
        <v>#N/A</v>
      </c>
      <c r="CS282" t="e">
        <f t="shared" si="93"/>
        <v>#N/A</v>
      </c>
    </row>
    <row r="283" spans="3:97" x14ac:dyDescent="0.25">
      <c r="C283" s="1"/>
      <c r="BY283" t="e">
        <f t="shared" si="92"/>
        <v>#N/A</v>
      </c>
      <c r="BZ283" t="e">
        <f t="shared" si="92"/>
        <v>#N/A</v>
      </c>
      <c r="CA283" t="e">
        <f t="shared" si="92"/>
        <v>#N/A</v>
      </c>
      <c r="CB283" t="e">
        <f t="shared" si="92"/>
        <v>#N/A</v>
      </c>
      <c r="CC283" t="e">
        <f t="shared" si="92"/>
        <v>#N/A</v>
      </c>
      <c r="CD283" t="e">
        <f t="shared" si="92"/>
        <v>#N/A</v>
      </c>
      <c r="CE283" t="e">
        <f t="shared" si="92"/>
        <v>#N/A</v>
      </c>
      <c r="CF283" t="e">
        <f t="shared" si="92"/>
        <v>#N/A</v>
      </c>
      <c r="CG283" t="e">
        <f t="shared" si="92"/>
        <v>#N/A</v>
      </c>
      <c r="CH283" t="e">
        <f t="shared" si="92"/>
        <v>#N/A</v>
      </c>
      <c r="CI283" s="77" t="e">
        <f t="shared" si="93"/>
        <v>#N/A</v>
      </c>
      <c r="CJ283" t="e">
        <f t="shared" si="93"/>
        <v>#N/A</v>
      </c>
      <c r="CK283" t="e">
        <f t="shared" si="93"/>
        <v>#N/A</v>
      </c>
      <c r="CL283" t="e">
        <f t="shared" si="93"/>
        <v>#N/A</v>
      </c>
      <c r="CM283" t="e">
        <f t="shared" si="93"/>
        <v>#N/A</v>
      </c>
      <c r="CN283" t="e">
        <f t="shared" si="93"/>
        <v>#N/A</v>
      </c>
      <c r="CO283" t="e">
        <f t="shared" si="93"/>
        <v>#N/A</v>
      </c>
      <c r="CP283" t="e">
        <f t="shared" si="93"/>
        <v>#N/A</v>
      </c>
      <c r="CQ283" t="e">
        <f t="shared" si="93"/>
        <v>#N/A</v>
      </c>
      <c r="CR283" t="e">
        <f t="shared" si="93"/>
        <v>#N/A</v>
      </c>
      <c r="CS283" t="e">
        <f t="shared" si="93"/>
        <v>#N/A</v>
      </c>
    </row>
    <row r="284" spans="3:97" x14ac:dyDescent="0.25">
      <c r="C284" s="1"/>
      <c r="BY284" t="e">
        <f t="shared" si="92"/>
        <v>#N/A</v>
      </c>
      <c r="BZ284" t="e">
        <f t="shared" si="92"/>
        <v>#N/A</v>
      </c>
      <c r="CA284" t="e">
        <f t="shared" si="92"/>
        <v>#N/A</v>
      </c>
      <c r="CB284" t="e">
        <f t="shared" si="92"/>
        <v>#N/A</v>
      </c>
      <c r="CC284" t="e">
        <f t="shared" si="92"/>
        <v>#N/A</v>
      </c>
      <c r="CD284" t="e">
        <f t="shared" si="92"/>
        <v>#N/A</v>
      </c>
      <c r="CE284" t="e">
        <f t="shared" si="92"/>
        <v>#N/A</v>
      </c>
      <c r="CF284" t="e">
        <f t="shared" si="92"/>
        <v>#N/A</v>
      </c>
      <c r="CG284" t="e">
        <f t="shared" si="92"/>
        <v>#N/A</v>
      </c>
      <c r="CH284" t="e">
        <f t="shared" si="92"/>
        <v>#N/A</v>
      </c>
      <c r="CI284" s="77" t="e">
        <f t="shared" si="93"/>
        <v>#N/A</v>
      </c>
      <c r="CJ284" t="e">
        <f t="shared" si="93"/>
        <v>#N/A</v>
      </c>
      <c r="CK284" t="e">
        <f t="shared" si="93"/>
        <v>#N/A</v>
      </c>
      <c r="CL284" t="e">
        <f t="shared" si="93"/>
        <v>#N/A</v>
      </c>
      <c r="CM284" t="e">
        <f t="shared" si="93"/>
        <v>#N/A</v>
      </c>
      <c r="CN284" t="e">
        <f t="shared" si="93"/>
        <v>#N/A</v>
      </c>
      <c r="CO284" t="e">
        <f t="shared" si="93"/>
        <v>#N/A</v>
      </c>
      <c r="CP284" t="e">
        <f t="shared" si="93"/>
        <v>#N/A</v>
      </c>
      <c r="CQ284" t="e">
        <f t="shared" si="93"/>
        <v>#N/A</v>
      </c>
      <c r="CR284" t="e">
        <f t="shared" si="93"/>
        <v>#N/A</v>
      </c>
      <c r="CS284" t="e">
        <f t="shared" si="93"/>
        <v>#N/A</v>
      </c>
    </row>
    <row r="285" spans="3:97" x14ac:dyDescent="0.25">
      <c r="C285" s="1"/>
      <c r="BY285" t="e">
        <f t="shared" si="92"/>
        <v>#N/A</v>
      </c>
      <c r="BZ285" t="e">
        <f t="shared" si="92"/>
        <v>#N/A</v>
      </c>
      <c r="CA285" t="e">
        <f t="shared" si="92"/>
        <v>#N/A</v>
      </c>
      <c r="CB285" t="e">
        <f t="shared" si="92"/>
        <v>#N/A</v>
      </c>
      <c r="CC285" t="e">
        <f t="shared" si="92"/>
        <v>#N/A</v>
      </c>
      <c r="CD285" t="e">
        <f t="shared" si="92"/>
        <v>#N/A</v>
      </c>
      <c r="CE285" t="e">
        <f t="shared" si="92"/>
        <v>#N/A</v>
      </c>
      <c r="CF285" t="e">
        <f t="shared" si="92"/>
        <v>#N/A</v>
      </c>
      <c r="CG285" t="e">
        <f t="shared" si="92"/>
        <v>#N/A</v>
      </c>
      <c r="CH285" t="e">
        <f t="shared" si="92"/>
        <v>#N/A</v>
      </c>
      <c r="CI285" s="77" t="e">
        <f t="shared" si="93"/>
        <v>#N/A</v>
      </c>
      <c r="CJ285" t="e">
        <f t="shared" si="93"/>
        <v>#N/A</v>
      </c>
      <c r="CK285" t="e">
        <f t="shared" si="93"/>
        <v>#N/A</v>
      </c>
      <c r="CL285" t="e">
        <f t="shared" si="93"/>
        <v>#N/A</v>
      </c>
      <c r="CM285" t="e">
        <f t="shared" si="93"/>
        <v>#N/A</v>
      </c>
      <c r="CN285" t="e">
        <f t="shared" si="93"/>
        <v>#N/A</v>
      </c>
      <c r="CO285" t="e">
        <f t="shared" si="93"/>
        <v>#N/A</v>
      </c>
      <c r="CP285" t="e">
        <f t="shared" si="93"/>
        <v>#N/A</v>
      </c>
      <c r="CQ285" t="e">
        <f t="shared" si="93"/>
        <v>#N/A</v>
      </c>
      <c r="CR285" t="e">
        <f t="shared" si="93"/>
        <v>#N/A</v>
      </c>
      <c r="CS285" t="e">
        <f t="shared" si="93"/>
        <v>#N/A</v>
      </c>
    </row>
    <row r="286" spans="3:97" x14ac:dyDescent="0.25">
      <c r="C286" s="1"/>
      <c r="BY286" t="e">
        <f t="shared" si="92"/>
        <v>#N/A</v>
      </c>
      <c r="BZ286" t="e">
        <f t="shared" si="92"/>
        <v>#N/A</v>
      </c>
      <c r="CA286" t="e">
        <f t="shared" si="92"/>
        <v>#N/A</v>
      </c>
      <c r="CB286" t="e">
        <f t="shared" si="92"/>
        <v>#N/A</v>
      </c>
      <c r="CC286" t="e">
        <f t="shared" si="92"/>
        <v>#N/A</v>
      </c>
      <c r="CD286" t="e">
        <f t="shared" si="92"/>
        <v>#N/A</v>
      </c>
      <c r="CE286" t="e">
        <f t="shared" si="92"/>
        <v>#N/A</v>
      </c>
      <c r="CF286" t="e">
        <f t="shared" si="92"/>
        <v>#N/A</v>
      </c>
      <c r="CG286" t="e">
        <f t="shared" si="92"/>
        <v>#N/A</v>
      </c>
      <c r="CH286" t="e">
        <f t="shared" si="92"/>
        <v>#N/A</v>
      </c>
      <c r="CI286" s="77" t="e">
        <f t="shared" si="93"/>
        <v>#N/A</v>
      </c>
      <c r="CJ286" t="e">
        <f t="shared" si="93"/>
        <v>#N/A</v>
      </c>
      <c r="CK286" t="e">
        <f t="shared" si="93"/>
        <v>#N/A</v>
      </c>
      <c r="CL286" t="e">
        <f t="shared" si="93"/>
        <v>#N/A</v>
      </c>
      <c r="CM286" t="e">
        <f t="shared" si="93"/>
        <v>#N/A</v>
      </c>
      <c r="CN286" t="e">
        <f t="shared" si="93"/>
        <v>#N/A</v>
      </c>
      <c r="CO286" t="e">
        <f t="shared" si="93"/>
        <v>#N/A</v>
      </c>
      <c r="CP286" t="e">
        <f t="shared" si="93"/>
        <v>#N/A</v>
      </c>
      <c r="CQ286" t="e">
        <f t="shared" si="93"/>
        <v>#N/A</v>
      </c>
      <c r="CR286" t="e">
        <f t="shared" si="93"/>
        <v>#N/A</v>
      </c>
      <c r="CS286" t="e">
        <f t="shared" si="93"/>
        <v>#N/A</v>
      </c>
    </row>
    <row r="287" spans="3:97" x14ac:dyDescent="0.25">
      <c r="C287" s="1"/>
      <c r="BY287" t="e">
        <f t="shared" si="92"/>
        <v>#N/A</v>
      </c>
      <c r="BZ287" t="e">
        <f t="shared" si="92"/>
        <v>#N/A</v>
      </c>
      <c r="CA287" t="e">
        <f t="shared" si="92"/>
        <v>#N/A</v>
      </c>
      <c r="CB287" t="e">
        <f t="shared" si="92"/>
        <v>#N/A</v>
      </c>
      <c r="CC287" t="e">
        <f t="shared" si="92"/>
        <v>#N/A</v>
      </c>
      <c r="CD287" t="e">
        <f t="shared" si="92"/>
        <v>#N/A</v>
      </c>
      <c r="CE287" t="e">
        <f t="shared" si="92"/>
        <v>#N/A</v>
      </c>
      <c r="CF287" t="e">
        <f t="shared" si="92"/>
        <v>#N/A</v>
      </c>
      <c r="CG287" t="e">
        <f t="shared" si="92"/>
        <v>#N/A</v>
      </c>
      <c r="CH287" t="e">
        <f t="shared" si="92"/>
        <v>#N/A</v>
      </c>
      <c r="CI287" s="77" t="e">
        <f t="shared" si="93"/>
        <v>#N/A</v>
      </c>
      <c r="CJ287" t="e">
        <f t="shared" si="93"/>
        <v>#N/A</v>
      </c>
      <c r="CK287" t="e">
        <f t="shared" si="93"/>
        <v>#N/A</v>
      </c>
      <c r="CL287" t="e">
        <f t="shared" si="93"/>
        <v>#N/A</v>
      </c>
      <c r="CM287" t="e">
        <f t="shared" si="93"/>
        <v>#N/A</v>
      </c>
      <c r="CN287" t="e">
        <f t="shared" si="93"/>
        <v>#N/A</v>
      </c>
      <c r="CO287" t="e">
        <f t="shared" si="93"/>
        <v>#N/A</v>
      </c>
      <c r="CP287" t="e">
        <f t="shared" si="93"/>
        <v>#N/A</v>
      </c>
      <c r="CQ287" t="e">
        <f t="shared" si="93"/>
        <v>#N/A</v>
      </c>
      <c r="CR287" t="e">
        <f t="shared" si="93"/>
        <v>#N/A</v>
      </c>
      <c r="CS287" t="e">
        <f t="shared" si="93"/>
        <v>#N/A</v>
      </c>
    </row>
    <row r="288" spans="3:97" x14ac:dyDescent="0.25">
      <c r="C288" s="1"/>
      <c r="BY288" t="e">
        <f t="shared" si="92"/>
        <v>#N/A</v>
      </c>
      <c r="BZ288" t="e">
        <f t="shared" si="92"/>
        <v>#N/A</v>
      </c>
      <c r="CA288" t="e">
        <f t="shared" si="92"/>
        <v>#N/A</v>
      </c>
      <c r="CB288" t="e">
        <f t="shared" si="92"/>
        <v>#N/A</v>
      </c>
      <c r="CC288" t="e">
        <f t="shared" si="92"/>
        <v>#N/A</v>
      </c>
      <c r="CD288" t="e">
        <f t="shared" si="92"/>
        <v>#N/A</v>
      </c>
      <c r="CE288" t="e">
        <f t="shared" si="92"/>
        <v>#N/A</v>
      </c>
      <c r="CF288" t="e">
        <f t="shared" si="92"/>
        <v>#N/A</v>
      </c>
      <c r="CG288" t="e">
        <f t="shared" si="92"/>
        <v>#N/A</v>
      </c>
      <c r="CH288" t="e">
        <f t="shared" si="92"/>
        <v>#N/A</v>
      </c>
      <c r="CI288" s="77" t="e">
        <f t="shared" si="93"/>
        <v>#N/A</v>
      </c>
      <c r="CJ288" t="e">
        <f t="shared" si="93"/>
        <v>#N/A</v>
      </c>
      <c r="CK288" t="e">
        <f t="shared" si="93"/>
        <v>#N/A</v>
      </c>
      <c r="CL288" t="e">
        <f t="shared" si="93"/>
        <v>#N/A</v>
      </c>
      <c r="CM288" t="e">
        <f t="shared" si="93"/>
        <v>#N/A</v>
      </c>
      <c r="CN288" t="e">
        <f t="shared" si="93"/>
        <v>#N/A</v>
      </c>
      <c r="CO288" t="e">
        <f t="shared" si="93"/>
        <v>#N/A</v>
      </c>
      <c r="CP288" t="e">
        <f t="shared" si="93"/>
        <v>#N/A</v>
      </c>
      <c r="CQ288" t="e">
        <f t="shared" si="93"/>
        <v>#N/A</v>
      </c>
      <c r="CR288" t="e">
        <f t="shared" si="93"/>
        <v>#N/A</v>
      </c>
      <c r="CS288" t="e">
        <f t="shared" si="93"/>
        <v>#N/A</v>
      </c>
    </row>
    <row r="289" spans="3:97" x14ac:dyDescent="0.25">
      <c r="C289" s="1"/>
      <c r="BY289" t="e">
        <f t="shared" si="92"/>
        <v>#N/A</v>
      </c>
      <c r="BZ289" t="e">
        <f t="shared" si="92"/>
        <v>#N/A</v>
      </c>
      <c r="CA289" t="e">
        <f t="shared" si="92"/>
        <v>#N/A</v>
      </c>
      <c r="CB289" t="e">
        <f t="shared" si="92"/>
        <v>#N/A</v>
      </c>
      <c r="CC289" t="e">
        <f t="shared" si="92"/>
        <v>#N/A</v>
      </c>
      <c r="CD289" t="e">
        <f t="shared" si="92"/>
        <v>#N/A</v>
      </c>
      <c r="CE289" t="e">
        <f t="shared" si="92"/>
        <v>#N/A</v>
      </c>
      <c r="CF289" t="e">
        <f t="shared" si="92"/>
        <v>#N/A</v>
      </c>
      <c r="CG289" t="e">
        <f t="shared" si="92"/>
        <v>#N/A</v>
      </c>
      <c r="CH289" t="e">
        <f t="shared" si="92"/>
        <v>#N/A</v>
      </c>
      <c r="CI289" s="77" t="e">
        <f t="shared" si="93"/>
        <v>#N/A</v>
      </c>
      <c r="CJ289" t="e">
        <f t="shared" si="93"/>
        <v>#N/A</v>
      </c>
      <c r="CK289" t="e">
        <f t="shared" si="93"/>
        <v>#N/A</v>
      </c>
      <c r="CL289" t="e">
        <f t="shared" si="93"/>
        <v>#N/A</v>
      </c>
      <c r="CM289" t="e">
        <f t="shared" si="93"/>
        <v>#N/A</v>
      </c>
      <c r="CN289" t="e">
        <f t="shared" si="93"/>
        <v>#N/A</v>
      </c>
      <c r="CO289" t="e">
        <f t="shared" si="93"/>
        <v>#N/A</v>
      </c>
      <c r="CP289" t="e">
        <f t="shared" si="93"/>
        <v>#N/A</v>
      </c>
      <c r="CQ289" t="e">
        <f t="shared" si="93"/>
        <v>#N/A</v>
      </c>
      <c r="CR289" t="e">
        <f t="shared" si="93"/>
        <v>#N/A</v>
      </c>
      <c r="CS289" t="e">
        <f t="shared" si="93"/>
        <v>#N/A</v>
      </c>
    </row>
    <row r="290" spans="3:97" x14ac:dyDescent="0.25">
      <c r="C290" s="1"/>
      <c r="BY290" t="e">
        <f t="shared" si="92"/>
        <v>#N/A</v>
      </c>
      <c r="BZ290" t="e">
        <f t="shared" si="92"/>
        <v>#N/A</v>
      </c>
      <c r="CA290" t="e">
        <f t="shared" si="92"/>
        <v>#N/A</v>
      </c>
      <c r="CB290" t="e">
        <f t="shared" si="92"/>
        <v>#N/A</v>
      </c>
      <c r="CC290" t="e">
        <f t="shared" si="92"/>
        <v>#N/A</v>
      </c>
      <c r="CD290" t="e">
        <f t="shared" si="92"/>
        <v>#N/A</v>
      </c>
      <c r="CE290" t="e">
        <f t="shared" si="92"/>
        <v>#N/A</v>
      </c>
      <c r="CF290" t="e">
        <f t="shared" si="92"/>
        <v>#N/A</v>
      </c>
      <c r="CG290" t="e">
        <f t="shared" si="92"/>
        <v>#N/A</v>
      </c>
      <c r="CH290" t="e">
        <f t="shared" si="92"/>
        <v>#N/A</v>
      </c>
      <c r="CI290" s="77" t="e">
        <f t="shared" si="93"/>
        <v>#N/A</v>
      </c>
      <c r="CJ290" t="e">
        <f t="shared" si="93"/>
        <v>#N/A</v>
      </c>
      <c r="CK290" t="e">
        <f t="shared" si="93"/>
        <v>#N/A</v>
      </c>
      <c r="CL290" t="e">
        <f t="shared" si="93"/>
        <v>#N/A</v>
      </c>
      <c r="CM290" t="e">
        <f t="shared" si="93"/>
        <v>#N/A</v>
      </c>
      <c r="CN290" t="e">
        <f t="shared" si="93"/>
        <v>#N/A</v>
      </c>
      <c r="CO290" t="e">
        <f t="shared" si="93"/>
        <v>#N/A</v>
      </c>
      <c r="CP290" t="e">
        <f t="shared" si="93"/>
        <v>#N/A</v>
      </c>
      <c r="CQ290" t="e">
        <f t="shared" si="93"/>
        <v>#N/A</v>
      </c>
      <c r="CR290" t="e">
        <f t="shared" si="93"/>
        <v>#N/A</v>
      </c>
      <c r="CS290" t="e">
        <f t="shared" si="93"/>
        <v>#N/A</v>
      </c>
    </row>
    <row r="291" spans="3:97" x14ac:dyDescent="0.25">
      <c r="C291" s="1"/>
      <c r="BY291" t="e">
        <f t="shared" si="92"/>
        <v>#N/A</v>
      </c>
      <c r="BZ291" t="e">
        <f t="shared" si="92"/>
        <v>#N/A</v>
      </c>
      <c r="CA291" t="e">
        <f t="shared" si="92"/>
        <v>#N/A</v>
      </c>
      <c r="CB291" t="e">
        <f t="shared" si="92"/>
        <v>#N/A</v>
      </c>
      <c r="CC291" t="e">
        <f t="shared" si="92"/>
        <v>#N/A</v>
      </c>
      <c r="CD291" t="e">
        <f t="shared" si="92"/>
        <v>#N/A</v>
      </c>
      <c r="CE291" t="e">
        <f t="shared" si="92"/>
        <v>#N/A</v>
      </c>
      <c r="CF291" t="e">
        <f t="shared" si="92"/>
        <v>#N/A</v>
      </c>
      <c r="CG291" t="e">
        <f t="shared" si="92"/>
        <v>#N/A</v>
      </c>
      <c r="CH291" t="e">
        <f t="shared" si="92"/>
        <v>#N/A</v>
      </c>
      <c r="CI291" s="77" t="e">
        <f t="shared" si="93"/>
        <v>#N/A</v>
      </c>
      <c r="CJ291" t="e">
        <f t="shared" si="93"/>
        <v>#N/A</v>
      </c>
      <c r="CK291" t="e">
        <f t="shared" si="93"/>
        <v>#N/A</v>
      </c>
      <c r="CL291" t="e">
        <f t="shared" si="93"/>
        <v>#N/A</v>
      </c>
      <c r="CM291" t="e">
        <f t="shared" si="93"/>
        <v>#N/A</v>
      </c>
      <c r="CN291" t="e">
        <f t="shared" si="93"/>
        <v>#N/A</v>
      </c>
      <c r="CO291" t="e">
        <f t="shared" si="93"/>
        <v>#N/A</v>
      </c>
      <c r="CP291" t="e">
        <f t="shared" si="93"/>
        <v>#N/A</v>
      </c>
      <c r="CQ291" t="e">
        <f t="shared" si="93"/>
        <v>#N/A</v>
      </c>
      <c r="CR291" t="e">
        <f t="shared" si="93"/>
        <v>#N/A</v>
      </c>
      <c r="CS291" t="e">
        <f t="shared" si="93"/>
        <v>#N/A</v>
      </c>
    </row>
    <row r="292" spans="3:97" x14ac:dyDescent="0.25">
      <c r="C292" s="1"/>
      <c r="BY292" t="e">
        <f t="shared" ref="BY292:CH301" si="94">$C292*$CH$13+$CG$13*BY$91+$CE$13*BY$91*$C292+$C292^2*$CB$13+$CA$13*BY$91^2</f>
        <v>#N/A</v>
      </c>
      <c r="BZ292" t="e">
        <f t="shared" si="94"/>
        <v>#N/A</v>
      </c>
      <c r="CA292" t="e">
        <f t="shared" si="94"/>
        <v>#N/A</v>
      </c>
      <c r="CB292" t="e">
        <f t="shared" si="94"/>
        <v>#N/A</v>
      </c>
      <c r="CC292" t="e">
        <f t="shared" si="94"/>
        <v>#N/A</v>
      </c>
      <c r="CD292" t="e">
        <f t="shared" si="94"/>
        <v>#N/A</v>
      </c>
      <c r="CE292" t="e">
        <f t="shared" si="94"/>
        <v>#N/A</v>
      </c>
      <c r="CF292" t="e">
        <f t="shared" si="94"/>
        <v>#N/A</v>
      </c>
      <c r="CG292" t="e">
        <f t="shared" si="94"/>
        <v>#N/A</v>
      </c>
      <c r="CH292" t="e">
        <f t="shared" si="94"/>
        <v>#N/A</v>
      </c>
      <c r="CI292" s="77" t="e">
        <f t="shared" ref="CI292:CS301" si="95">$C292*$CH$13+$CG$13*CI$91+$CE$13*CI$91*$C292+$C292^2*$CB$13+$CA$13*CI$91^2</f>
        <v>#N/A</v>
      </c>
      <c r="CJ292" t="e">
        <f t="shared" si="95"/>
        <v>#N/A</v>
      </c>
      <c r="CK292" t="e">
        <f t="shared" si="95"/>
        <v>#N/A</v>
      </c>
      <c r="CL292" t="e">
        <f t="shared" si="95"/>
        <v>#N/A</v>
      </c>
      <c r="CM292" t="e">
        <f t="shared" si="95"/>
        <v>#N/A</v>
      </c>
      <c r="CN292" t="e">
        <f t="shared" si="95"/>
        <v>#N/A</v>
      </c>
      <c r="CO292" t="e">
        <f t="shared" si="95"/>
        <v>#N/A</v>
      </c>
      <c r="CP292" t="e">
        <f t="shared" si="95"/>
        <v>#N/A</v>
      </c>
      <c r="CQ292" t="e">
        <f t="shared" si="95"/>
        <v>#N/A</v>
      </c>
      <c r="CR292" t="e">
        <f t="shared" si="95"/>
        <v>#N/A</v>
      </c>
      <c r="CS292" t="e">
        <f t="shared" si="95"/>
        <v>#N/A</v>
      </c>
    </row>
    <row r="293" spans="3:97" x14ac:dyDescent="0.25">
      <c r="C293" s="1"/>
      <c r="BY293" t="e">
        <f t="shared" si="94"/>
        <v>#N/A</v>
      </c>
      <c r="BZ293" t="e">
        <f t="shared" si="94"/>
        <v>#N/A</v>
      </c>
      <c r="CA293" t="e">
        <f t="shared" si="94"/>
        <v>#N/A</v>
      </c>
      <c r="CB293" t="e">
        <f t="shared" si="94"/>
        <v>#N/A</v>
      </c>
      <c r="CC293" t="e">
        <f t="shared" si="94"/>
        <v>#N/A</v>
      </c>
      <c r="CD293" t="e">
        <f t="shared" si="94"/>
        <v>#N/A</v>
      </c>
      <c r="CE293" t="e">
        <f t="shared" si="94"/>
        <v>#N/A</v>
      </c>
      <c r="CF293" t="e">
        <f t="shared" si="94"/>
        <v>#N/A</v>
      </c>
      <c r="CG293" t="e">
        <f t="shared" si="94"/>
        <v>#N/A</v>
      </c>
      <c r="CH293" t="e">
        <f t="shared" si="94"/>
        <v>#N/A</v>
      </c>
      <c r="CI293" s="77" t="e">
        <f t="shared" si="95"/>
        <v>#N/A</v>
      </c>
      <c r="CJ293" t="e">
        <f t="shared" si="95"/>
        <v>#N/A</v>
      </c>
      <c r="CK293" t="e">
        <f t="shared" si="95"/>
        <v>#N/A</v>
      </c>
      <c r="CL293" t="e">
        <f t="shared" si="95"/>
        <v>#N/A</v>
      </c>
      <c r="CM293" t="e">
        <f t="shared" si="95"/>
        <v>#N/A</v>
      </c>
      <c r="CN293" t="e">
        <f t="shared" si="95"/>
        <v>#N/A</v>
      </c>
      <c r="CO293" t="e">
        <f t="shared" si="95"/>
        <v>#N/A</v>
      </c>
      <c r="CP293" t="e">
        <f t="shared" si="95"/>
        <v>#N/A</v>
      </c>
      <c r="CQ293" t="e">
        <f t="shared" si="95"/>
        <v>#N/A</v>
      </c>
      <c r="CR293" t="e">
        <f t="shared" si="95"/>
        <v>#N/A</v>
      </c>
      <c r="CS293" t="e">
        <f t="shared" si="95"/>
        <v>#N/A</v>
      </c>
    </row>
    <row r="294" spans="3:97" x14ac:dyDescent="0.25">
      <c r="C294" s="1"/>
      <c r="BY294" t="e">
        <f t="shared" si="94"/>
        <v>#N/A</v>
      </c>
      <c r="BZ294" t="e">
        <f t="shared" si="94"/>
        <v>#N/A</v>
      </c>
      <c r="CA294" t="e">
        <f t="shared" si="94"/>
        <v>#N/A</v>
      </c>
      <c r="CB294" t="e">
        <f t="shared" si="94"/>
        <v>#N/A</v>
      </c>
      <c r="CC294" t="e">
        <f t="shared" si="94"/>
        <v>#N/A</v>
      </c>
      <c r="CD294" t="e">
        <f t="shared" si="94"/>
        <v>#N/A</v>
      </c>
      <c r="CE294" t="e">
        <f t="shared" si="94"/>
        <v>#N/A</v>
      </c>
      <c r="CF294" t="e">
        <f t="shared" si="94"/>
        <v>#N/A</v>
      </c>
      <c r="CG294" t="e">
        <f t="shared" si="94"/>
        <v>#N/A</v>
      </c>
      <c r="CH294" t="e">
        <f t="shared" si="94"/>
        <v>#N/A</v>
      </c>
      <c r="CI294" s="77" t="e">
        <f t="shared" si="95"/>
        <v>#N/A</v>
      </c>
      <c r="CJ294" t="e">
        <f t="shared" si="95"/>
        <v>#N/A</v>
      </c>
      <c r="CK294" t="e">
        <f t="shared" si="95"/>
        <v>#N/A</v>
      </c>
      <c r="CL294" t="e">
        <f t="shared" si="95"/>
        <v>#N/A</v>
      </c>
      <c r="CM294" t="e">
        <f t="shared" si="95"/>
        <v>#N/A</v>
      </c>
      <c r="CN294" t="e">
        <f t="shared" si="95"/>
        <v>#N/A</v>
      </c>
      <c r="CO294" t="e">
        <f t="shared" si="95"/>
        <v>#N/A</v>
      </c>
      <c r="CP294" t="e">
        <f t="shared" si="95"/>
        <v>#N/A</v>
      </c>
      <c r="CQ294" t="e">
        <f t="shared" si="95"/>
        <v>#N/A</v>
      </c>
      <c r="CR294" t="e">
        <f t="shared" si="95"/>
        <v>#N/A</v>
      </c>
      <c r="CS294" t="e">
        <f t="shared" si="95"/>
        <v>#N/A</v>
      </c>
    </row>
    <row r="295" spans="3:97" x14ac:dyDescent="0.25">
      <c r="C295" s="1"/>
      <c r="BY295" t="e">
        <f t="shared" si="94"/>
        <v>#N/A</v>
      </c>
      <c r="BZ295" t="e">
        <f t="shared" si="94"/>
        <v>#N/A</v>
      </c>
      <c r="CA295" t="e">
        <f t="shared" si="94"/>
        <v>#N/A</v>
      </c>
      <c r="CB295" t="e">
        <f t="shared" si="94"/>
        <v>#N/A</v>
      </c>
      <c r="CC295" t="e">
        <f t="shared" si="94"/>
        <v>#N/A</v>
      </c>
      <c r="CD295" t="e">
        <f t="shared" si="94"/>
        <v>#N/A</v>
      </c>
      <c r="CE295" t="e">
        <f t="shared" si="94"/>
        <v>#N/A</v>
      </c>
      <c r="CF295" t="e">
        <f t="shared" si="94"/>
        <v>#N/A</v>
      </c>
      <c r="CG295" t="e">
        <f t="shared" si="94"/>
        <v>#N/A</v>
      </c>
      <c r="CH295" t="e">
        <f t="shared" si="94"/>
        <v>#N/A</v>
      </c>
      <c r="CI295" s="77" t="e">
        <f t="shared" si="95"/>
        <v>#N/A</v>
      </c>
      <c r="CJ295" t="e">
        <f t="shared" si="95"/>
        <v>#N/A</v>
      </c>
      <c r="CK295" t="e">
        <f t="shared" si="95"/>
        <v>#N/A</v>
      </c>
      <c r="CL295" t="e">
        <f t="shared" si="95"/>
        <v>#N/A</v>
      </c>
      <c r="CM295" t="e">
        <f t="shared" si="95"/>
        <v>#N/A</v>
      </c>
      <c r="CN295" t="e">
        <f t="shared" si="95"/>
        <v>#N/A</v>
      </c>
      <c r="CO295" t="e">
        <f t="shared" si="95"/>
        <v>#N/A</v>
      </c>
      <c r="CP295" t="e">
        <f t="shared" si="95"/>
        <v>#N/A</v>
      </c>
      <c r="CQ295" t="e">
        <f t="shared" si="95"/>
        <v>#N/A</v>
      </c>
      <c r="CR295" t="e">
        <f t="shared" si="95"/>
        <v>#N/A</v>
      </c>
      <c r="CS295" t="e">
        <f t="shared" si="95"/>
        <v>#N/A</v>
      </c>
    </row>
    <row r="296" spans="3:97" x14ac:dyDescent="0.25">
      <c r="C296" s="1"/>
      <c r="BY296" t="e">
        <f t="shared" si="94"/>
        <v>#N/A</v>
      </c>
      <c r="BZ296" t="e">
        <f t="shared" si="94"/>
        <v>#N/A</v>
      </c>
      <c r="CA296" t="e">
        <f t="shared" si="94"/>
        <v>#N/A</v>
      </c>
      <c r="CB296" t="e">
        <f t="shared" si="94"/>
        <v>#N/A</v>
      </c>
      <c r="CC296" t="e">
        <f t="shared" si="94"/>
        <v>#N/A</v>
      </c>
      <c r="CD296" t="e">
        <f t="shared" si="94"/>
        <v>#N/A</v>
      </c>
      <c r="CE296" t="e">
        <f t="shared" si="94"/>
        <v>#N/A</v>
      </c>
      <c r="CF296" t="e">
        <f t="shared" si="94"/>
        <v>#N/A</v>
      </c>
      <c r="CG296" t="e">
        <f t="shared" si="94"/>
        <v>#N/A</v>
      </c>
      <c r="CH296" t="e">
        <f t="shared" si="94"/>
        <v>#N/A</v>
      </c>
      <c r="CI296" s="77" t="e">
        <f t="shared" si="95"/>
        <v>#N/A</v>
      </c>
      <c r="CJ296" t="e">
        <f t="shared" si="95"/>
        <v>#N/A</v>
      </c>
      <c r="CK296" t="e">
        <f t="shared" si="95"/>
        <v>#N/A</v>
      </c>
      <c r="CL296" t="e">
        <f t="shared" si="95"/>
        <v>#N/A</v>
      </c>
      <c r="CM296" t="e">
        <f t="shared" si="95"/>
        <v>#N/A</v>
      </c>
      <c r="CN296" t="e">
        <f t="shared" si="95"/>
        <v>#N/A</v>
      </c>
      <c r="CO296" t="e">
        <f t="shared" si="95"/>
        <v>#N/A</v>
      </c>
      <c r="CP296" t="e">
        <f t="shared" si="95"/>
        <v>#N/A</v>
      </c>
      <c r="CQ296" t="e">
        <f t="shared" si="95"/>
        <v>#N/A</v>
      </c>
      <c r="CR296" t="e">
        <f t="shared" si="95"/>
        <v>#N/A</v>
      </c>
      <c r="CS296" t="e">
        <f t="shared" si="95"/>
        <v>#N/A</v>
      </c>
    </row>
    <row r="297" spans="3:97" x14ac:dyDescent="0.25">
      <c r="C297" s="1"/>
      <c r="BY297" t="e">
        <f t="shared" si="94"/>
        <v>#N/A</v>
      </c>
      <c r="BZ297" t="e">
        <f t="shared" si="94"/>
        <v>#N/A</v>
      </c>
      <c r="CA297" t="e">
        <f t="shared" si="94"/>
        <v>#N/A</v>
      </c>
      <c r="CB297" t="e">
        <f t="shared" si="94"/>
        <v>#N/A</v>
      </c>
      <c r="CC297" t="e">
        <f t="shared" si="94"/>
        <v>#N/A</v>
      </c>
      <c r="CD297" t="e">
        <f t="shared" si="94"/>
        <v>#N/A</v>
      </c>
      <c r="CE297" t="e">
        <f t="shared" si="94"/>
        <v>#N/A</v>
      </c>
      <c r="CF297" t="e">
        <f t="shared" si="94"/>
        <v>#N/A</v>
      </c>
      <c r="CG297" t="e">
        <f t="shared" si="94"/>
        <v>#N/A</v>
      </c>
      <c r="CH297" t="e">
        <f t="shared" si="94"/>
        <v>#N/A</v>
      </c>
      <c r="CI297" s="77" t="e">
        <f t="shared" si="95"/>
        <v>#N/A</v>
      </c>
      <c r="CJ297" t="e">
        <f t="shared" si="95"/>
        <v>#N/A</v>
      </c>
      <c r="CK297" t="e">
        <f t="shared" si="95"/>
        <v>#N/A</v>
      </c>
      <c r="CL297" t="e">
        <f t="shared" si="95"/>
        <v>#N/A</v>
      </c>
      <c r="CM297" t="e">
        <f t="shared" si="95"/>
        <v>#N/A</v>
      </c>
      <c r="CN297" t="e">
        <f t="shared" si="95"/>
        <v>#N/A</v>
      </c>
      <c r="CO297" t="e">
        <f t="shared" si="95"/>
        <v>#N/A</v>
      </c>
      <c r="CP297" t="e">
        <f t="shared" si="95"/>
        <v>#N/A</v>
      </c>
      <c r="CQ297" t="e">
        <f t="shared" si="95"/>
        <v>#N/A</v>
      </c>
      <c r="CR297" t="e">
        <f t="shared" si="95"/>
        <v>#N/A</v>
      </c>
      <c r="CS297" t="e">
        <f t="shared" si="95"/>
        <v>#N/A</v>
      </c>
    </row>
    <row r="298" spans="3:97" x14ac:dyDescent="0.25">
      <c r="C298" s="1"/>
      <c r="BY298" t="e">
        <f t="shared" si="94"/>
        <v>#N/A</v>
      </c>
      <c r="BZ298" t="e">
        <f t="shared" si="94"/>
        <v>#N/A</v>
      </c>
      <c r="CA298" t="e">
        <f t="shared" si="94"/>
        <v>#N/A</v>
      </c>
      <c r="CB298" t="e">
        <f t="shared" si="94"/>
        <v>#N/A</v>
      </c>
      <c r="CC298" t="e">
        <f t="shared" si="94"/>
        <v>#N/A</v>
      </c>
      <c r="CD298" t="e">
        <f t="shared" si="94"/>
        <v>#N/A</v>
      </c>
      <c r="CE298" t="e">
        <f t="shared" si="94"/>
        <v>#N/A</v>
      </c>
      <c r="CF298" t="e">
        <f t="shared" si="94"/>
        <v>#N/A</v>
      </c>
      <c r="CG298" t="e">
        <f t="shared" si="94"/>
        <v>#N/A</v>
      </c>
      <c r="CH298" t="e">
        <f t="shared" si="94"/>
        <v>#N/A</v>
      </c>
      <c r="CI298" s="77" t="e">
        <f t="shared" si="95"/>
        <v>#N/A</v>
      </c>
      <c r="CJ298" t="e">
        <f t="shared" si="95"/>
        <v>#N/A</v>
      </c>
      <c r="CK298" t="e">
        <f t="shared" si="95"/>
        <v>#N/A</v>
      </c>
      <c r="CL298" t="e">
        <f t="shared" si="95"/>
        <v>#N/A</v>
      </c>
      <c r="CM298" t="e">
        <f t="shared" si="95"/>
        <v>#N/A</v>
      </c>
      <c r="CN298" t="e">
        <f t="shared" si="95"/>
        <v>#N/A</v>
      </c>
      <c r="CO298" t="e">
        <f t="shared" si="95"/>
        <v>#N/A</v>
      </c>
      <c r="CP298" t="e">
        <f t="shared" si="95"/>
        <v>#N/A</v>
      </c>
      <c r="CQ298" t="e">
        <f t="shared" si="95"/>
        <v>#N/A</v>
      </c>
      <c r="CR298" t="e">
        <f t="shared" si="95"/>
        <v>#N/A</v>
      </c>
      <c r="CS298" t="e">
        <f t="shared" si="95"/>
        <v>#N/A</v>
      </c>
    </row>
    <row r="299" spans="3:97" x14ac:dyDescent="0.25">
      <c r="C299" s="1"/>
      <c r="BY299" t="e">
        <f t="shared" si="94"/>
        <v>#N/A</v>
      </c>
      <c r="BZ299" t="e">
        <f t="shared" si="94"/>
        <v>#N/A</v>
      </c>
      <c r="CA299" t="e">
        <f t="shared" si="94"/>
        <v>#N/A</v>
      </c>
      <c r="CB299" t="e">
        <f t="shared" si="94"/>
        <v>#N/A</v>
      </c>
      <c r="CC299" t="e">
        <f t="shared" si="94"/>
        <v>#N/A</v>
      </c>
      <c r="CD299" t="e">
        <f t="shared" si="94"/>
        <v>#N/A</v>
      </c>
      <c r="CE299" t="e">
        <f t="shared" si="94"/>
        <v>#N/A</v>
      </c>
      <c r="CF299" t="e">
        <f t="shared" si="94"/>
        <v>#N/A</v>
      </c>
      <c r="CG299" t="e">
        <f t="shared" si="94"/>
        <v>#N/A</v>
      </c>
      <c r="CH299" t="e">
        <f t="shared" si="94"/>
        <v>#N/A</v>
      </c>
      <c r="CI299" s="77" t="e">
        <f t="shared" si="95"/>
        <v>#N/A</v>
      </c>
      <c r="CJ299" t="e">
        <f t="shared" si="95"/>
        <v>#N/A</v>
      </c>
      <c r="CK299" t="e">
        <f t="shared" si="95"/>
        <v>#N/A</v>
      </c>
      <c r="CL299" t="e">
        <f t="shared" si="95"/>
        <v>#N/A</v>
      </c>
      <c r="CM299" t="e">
        <f t="shared" si="95"/>
        <v>#N/A</v>
      </c>
      <c r="CN299" t="e">
        <f t="shared" si="95"/>
        <v>#N/A</v>
      </c>
      <c r="CO299" t="e">
        <f t="shared" si="95"/>
        <v>#N/A</v>
      </c>
      <c r="CP299" t="e">
        <f t="shared" si="95"/>
        <v>#N/A</v>
      </c>
      <c r="CQ299" t="e">
        <f t="shared" si="95"/>
        <v>#N/A</v>
      </c>
      <c r="CR299" t="e">
        <f t="shared" si="95"/>
        <v>#N/A</v>
      </c>
      <c r="CS299" t="e">
        <f t="shared" si="95"/>
        <v>#N/A</v>
      </c>
    </row>
    <row r="300" spans="3:97" x14ac:dyDescent="0.25">
      <c r="C300" s="1"/>
      <c r="BY300" t="e">
        <f t="shared" si="94"/>
        <v>#N/A</v>
      </c>
      <c r="BZ300" t="e">
        <f t="shared" si="94"/>
        <v>#N/A</v>
      </c>
      <c r="CA300" t="e">
        <f t="shared" si="94"/>
        <v>#N/A</v>
      </c>
      <c r="CB300" t="e">
        <f t="shared" si="94"/>
        <v>#N/A</v>
      </c>
      <c r="CC300" t="e">
        <f t="shared" si="94"/>
        <v>#N/A</v>
      </c>
      <c r="CD300" t="e">
        <f t="shared" si="94"/>
        <v>#N/A</v>
      </c>
      <c r="CE300" t="e">
        <f t="shared" si="94"/>
        <v>#N/A</v>
      </c>
      <c r="CF300" t="e">
        <f t="shared" si="94"/>
        <v>#N/A</v>
      </c>
      <c r="CG300" t="e">
        <f t="shared" si="94"/>
        <v>#N/A</v>
      </c>
      <c r="CH300" t="e">
        <f t="shared" si="94"/>
        <v>#N/A</v>
      </c>
      <c r="CI300" s="77" t="e">
        <f t="shared" si="95"/>
        <v>#N/A</v>
      </c>
      <c r="CJ300" t="e">
        <f t="shared" si="95"/>
        <v>#N/A</v>
      </c>
      <c r="CK300" t="e">
        <f t="shared" si="95"/>
        <v>#N/A</v>
      </c>
      <c r="CL300" t="e">
        <f t="shared" si="95"/>
        <v>#N/A</v>
      </c>
      <c r="CM300" t="e">
        <f t="shared" si="95"/>
        <v>#N/A</v>
      </c>
      <c r="CN300" t="e">
        <f t="shared" si="95"/>
        <v>#N/A</v>
      </c>
      <c r="CO300" t="e">
        <f t="shared" si="95"/>
        <v>#N/A</v>
      </c>
      <c r="CP300" t="e">
        <f t="shared" si="95"/>
        <v>#N/A</v>
      </c>
      <c r="CQ300" t="e">
        <f t="shared" si="95"/>
        <v>#N/A</v>
      </c>
      <c r="CR300" t="e">
        <f t="shared" si="95"/>
        <v>#N/A</v>
      </c>
      <c r="CS300" t="e">
        <f t="shared" si="95"/>
        <v>#N/A</v>
      </c>
    </row>
    <row r="301" spans="3:97" x14ac:dyDescent="0.25">
      <c r="C301" s="1"/>
      <c r="BY301" t="e">
        <f t="shared" si="94"/>
        <v>#N/A</v>
      </c>
      <c r="BZ301" t="e">
        <f t="shared" si="94"/>
        <v>#N/A</v>
      </c>
      <c r="CA301" t="e">
        <f t="shared" si="94"/>
        <v>#N/A</v>
      </c>
      <c r="CB301" t="e">
        <f t="shared" si="94"/>
        <v>#N/A</v>
      </c>
      <c r="CC301" t="e">
        <f t="shared" si="94"/>
        <v>#N/A</v>
      </c>
      <c r="CD301" t="e">
        <f t="shared" si="94"/>
        <v>#N/A</v>
      </c>
      <c r="CE301" t="e">
        <f t="shared" si="94"/>
        <v>#N/A</v>
      </c>
      <c r="CF301" t="e">
        <f t="shared" si="94"/>
        <v>#N/A</v>
      </c>
      <c r="CG301" t="e">
        <f t="shared" si="94"/>
        <v>#N/A</v>
      </c>
      <c r="CH301" t="e">
        <f t="shared" si="94"/>
        <v>#N/A</v>
      </c>
      <c r="CI301" s="77" t="e">
        <f t="shared" si="95"/>
        <v>#N/A</v>
      </c>
      <c r="CJ301" t="e">
        <f t="shared" si="95"/>
        <v>#N/A</v>
      </c>
      <c r="CK301" t="e">
        <f t="shared" si="95"/>
        <v>#N/A</v>
      </c>
      <c r="CL301" t="e">
        <f t="shared" si="95"/>
        <v>#N/A</v>
      </c>
      <c r="CM301" t="e">
        <f t="shared" si="95"/>
        <v>#N/A</v>
      </c>
      <c r="CN301" t="e">
        <f t="shared" si="95"/>
        <v>#N/A</v>
      </c>
      <c r="CO301" t="e">
        <f t="shared" si="95"/>
        <v>#N/A</v>
      </c>
      <c r="CP301" t="e">
        <f t="shared" si="95"/>
        <v>#N/A</v>
      </c>
      <c r="CQ301" t="e">
        <f t="shared" si="95"/>
        <v>#N/A</v>
      </c>
      <c r="CR301" t="e">
        <f t="shared" si="95"/>
        <v>#N/A</v>
      </c>
      <c r="CS301" t="e">
        <f t="shared" si="95"/>
        <v>#N/A</v>
      </c>
    </row>
    <row r="302" spans="3:97" x14ac:dyDescent="0.25">
      <c r="C302" s="1"/>
      <c r="BY302" t="e">
        <f t="shared" ref="BY302:CH307" si="96">$C302*$CH$13+$CG$13*BY$91+$CE$13*BY$91*$C302+$C302^2*$CB$13+$CA$13*BY$91^2</f>
        <v>#N/A</v>
      </c>
      <c r="BZ302" t="e">
        <f t="shared" si="96"/>
        <v>#N/A</v>
      </c>
      <c r="CA302" t="e">
        <f t="shared" si="96"/>
        <v>#N/A</v>
      </c>
      <c r="CB302" t="e">
        <f t="shared" si="96"/>
        <v>#N/A</v>
      </c>
      <c r="CC302" t="e">
        <f t="shared" si="96"/>
        <v>#N/A</v>
      </c>
      <c r="CD302" t="e">
        <f t="shared" si="96"/>
        <v>#N/A</v>
      </c>
      <c r="CE302" t="e">
        <f t="shared" si="96"/>
        <v>#N/A</v>
      </c>
      <c r="CF302" t="e">
        <f t="shared" si="96"/>
        <v>#N/A</v>
      </c>
      <c r="CG302" t="e">
        <f t="shared" si="96"/>
        <v>#N/A</v>
      </c>
      <c r="CH302" t="e">
        <f t="shared" si="96"/>
        <v>#N/A</v>
      </c>
      <c r="CI302" s="77" t="e">
        <f t="shared" ref="CI302:CS307" si="97">$C302*$CH$13+$CG$13*CI$91+$CE$13*CI$91*$C302+$C302^2*$CB$13+$CA$13*CI$91^2</f>
        <v>#N/A</v>
      </c>
      <c r="CJ302" t="e">
        <f t="shared" si="97"/>
        <v>#N/A</v>
      </c>
      <c r="CK302" t="e">
        <f t="shared" si="97"/>
        <v>#N/A</v>
      </c>
      <c r="CL302" t="e">
        <f t="shared" si="97"/>
        <v>#N/A</v>
      </c>
      <c r="CM302" t="e">
        <f t="shared" si="97"/>
        <v>#N/A</v>
      </c>
      <c r="CN302" t="e">
        <f t="shared" si="97"/>
        <v>#N/A</v>
      </c>
      <c r="CO302" t="e">
        <f t="shared" si="97"/>
        <v>#N/A</v>
      </c>
      <c r="CP302" t="e">
        <f t="shared" si="97"/>
        <v>#N/A</v>
      </c>
      <c r="CQ302" t="e">
        <f t="shared" si="97"/>
        <v>#N/A</v>
      </c>
      <c r="CR302" t="e">
        <f t="shared" si="97"/>
        <v>#N/A</v>
      </c>
      <c r="CS302" t="e">
        <f t="shared" si="97"/>
        <v>#N/A</v>
      </c>
    </row>
    <row r="303" spans="3:97" x14ac:dyDescent="0.25">
      <c r="C303" s="1"/>
      <c r="BY303" t="e">
        <f t="shared" si="96"/>
        <v>#N/A</v>
      </c>
      <c r="BZ303" t="e">
        <f t="shared" si="96"/>
        <v>#N/A</v>
      </c>
      <c r="CA303" t="e">
        <f t="shared" si="96"/>
        <v>#N/A</v>
      </c>
      <c r="CB303" t="e">
        <f t="shared" si="96"/>
        <v>#N/A</v>
      </c>
      <c r="CC303" t="e">
        <f t="shared" si="96"/>
        <v>#N/A</v>
      </c>
      <c r="CD303" t="e">
        <f t="shared" si="96"/>
        <v>#N/A</v>
      </c>
      <c r="CE303" t="e">
        <f t="shared" si="96"/>
        <v>#N/A</v>
      </c>
      <c r="CF303" t="e">
        <f t="shared" si="96"/>
        <v>#N/A</v>
      </c>
      <c r="CG303" t="e">
        <f t="shared" si="96"/>
        <v>#N/A</v>
      </c>
      <c r="CH303" t="e">
        <f t="shared" si="96"/>
        <v>#N/A</v>
      </c>
      <c r="CI303" s="77" t="e">
        <f t="shared" si="97"/>
        <v>#N/A</v>
      </c>
      <c r="CJ303" t="e">
        <f t="shared" si="97"/>
        <v>#N/A</v>
      </c>
      <c r="CK303" t="e">
        <f t="shared" si="97"/>
        <v>#N/A</v>
      </c>
      <c r="CL303" t="e">
        <f t="shared" si="97"/>
        <v>#N/A</v>
      </c>
      <c r="CM303" t="e">
        <f t="shared" si="97"/>
        <v>#N/A</v>
      </c>
      <c r="CN303" t="e">
        <f t="shared" si="97"/>
        <v>#N/A</v>
      </c>
      <c r="CO303" t="e">
        <f t="shared" si="97"/>
        <v>#N/A</v>
      </c>
      <c r="CP303" t="e">
        <f t="shared" si="97"/>
        <v>#N/A</v>
      </c>
      <c r="CQ303" t="e">
        <f t="shared" si="97"/>
        <v>#N/A</v>
      </c>
      <c r="CR303" t="e">
        <f t="shared" si="97"/>
        <v>#N/A</v>
      </c>
      <c r="CS303" t="e">
        <f t="shared" si="97"/>
        <v>#N/A</v>
      </c>
    </row>
    <row r="304" spans="3:97" x14ac:dyDescent="0.25">
      <c r="C304" s="1"/>
      <c r="BY304" t="e">
        <f t="shared" si="96"/>
        <v>#N/A</v>
      </c>
      <c r="BZ304" t="e">
        <f t="shared" si="96"/>
        <v>#N/A</v>
      </c>
      <c r="CA304" t="e">
        <f t="shared" si="96"/>
        <v>#N/A</v>
      </c>
      <c r="CB304" t="e">
        <f t="shared" si="96"/>
        <v>#N/A</v>
      </c>
      <c r="CC304" t="e">
        <f t="shared" si="96"/>
        <v>#N/A</v>
      </c>
      <c r="CD304" t="e">
        <f t="shared" si="96"/>
        <v>#N/A</v>
      </c>
      <c r="CE304" t="e">
        <f t="shared" si="96"/>
        <v>#N/A</v>
      </c>
      <c r="CF304" t="e">
        <f t="shared" si="96"/>
        <v>#N/A</v>
      </c>
      <c r="CG304" t="e">
        <f t="shared" si="96"/>
        <v>#N/A</v>
      </c>
      <c r="CH304" t="e">
        <f t="shared" si="96"/>
        <v>#N/A</v>
      </c>
      <c r="CI304" s="77" t="e">
        <f t="shared" si="97"/>
        <v>#N/A</v>
      </c>
      <c r="CJ304" t="e">
        <f t="shared" si="97"/>
        <v>#N/A</v>
      </c>
      <c r="CK304" t="e">
        <f t="shared" si="97"/>
        <v>#N/A</v>
      </c>
      <c r="CL304" t="e">
        <f t="shared" si="97"/>
        <v>#N/A</v>
      </c>
      <c r="CM304" t="e">
        <f t="shared" si="97"/>
        <v>#N/A</v>
      </c>
      <c r="CN304" t="e">
        <f t="shared" si="97"/>
        <v>#N/A</v>
      </c>
      <c r="CO304" t="e">
        <f t="shared" si="97"/>
        <v>#N/A</v>
      </c>
      <c r="CP304" t="e">
        <f t="shared" si="97"/>
        <v>#N/A</v>
      </c>
      <c r="CQ304" t="e">
        <f t="shared" si="97"/>
        <v>#N/A</v>
      </c>
      <c r="CR304" t="e">
        <f t="shared" si="97"/>
        <v>#N/A</v>
      </c>
      <c r="CS304" t="e">
        <f t="shared" si="97"/>
        <v>#N/A</v>
      </c>
    </row>
    <row r="305" spans="2:97" x14ac:dyDescent="0.25">
      <c r="C305" s="1"/>
      <c r="BY305" t="e">
        <f t="shared" si="96"/>
        <v>#N/A</v>
      </c>
      <c r="BZ305" t="e">
        <f t="shared" si="96"/>
        <v>#N/A</v>
      </c>
      <c r="CA305" t="e">
        <f t="shared" si="96"/>
        <v>#N/A</v>
      </c>
      <c r="CB305" t="e">
        <f t="shared" si="96"/>
        <v>#N/A</v>
      </c>
      <c r="CC305" t="e">
        <f t="shared" si="96"/>
        <v>#N/A</v>
      </c>
      <c r="CD305" t="e">
        <f t="shared" si="96"/>
        <v>#N/A</v>
      </c>
      <c r="CE305" t="e">
        <f t="shared" si="96"/>
        <v>#N/A</v>
      </c>
      <c r="CF305" t="e">
        <f t="shared" si="96"/>
        <v>#N/A</v>
      </c>
      <c r="CG305" t="e">
        <f t="shared" si="96"/>
        <v>#N/A</v>
      </c>
      <c r="CH305" t="e">
        <f t="shared" si="96"/>
        <v>#N/A</v>
      </c>
      <c r="CI305" s="77" t="e">
        <f t="shared" si="97"/>
        <v>#N/A</v>
      </c>
      <c r="CJ305" t="e">
        <f t="shared" si="97"/>
        <v>#N/A</v>
      </c>
      <c r="CK305" t="e">
        <f t="shared" si="97"/>
        <v>#N/A</v>
      </c>
      <c r="CL305" t="e">
        <f t="shared" si="97"/>
        <v>#N/A</v>
      </c>
      <c r="CM305" t="e">
        <f t="shared" si="97"/>
        <v>#N/A</v>
      </c>
      <c r="CN305" t="e">
        <f t="shared" si="97"/>
        <v>#N/A</v>
      </c>
      <c r="CO305" t="e">
        <f t="shared" si="97"/>
        <v>#N/A</v>
      </c>
      <c r="CP305" t="e">
        <f t="shared" si="97"/>
        <v>#N/A</v>
      </c>
      <c r="CQ305" t="e">
        <f t="shared" si="97"/>
        <v>#N/A</v>
      </c>
      <c r="CR305" t="e">
        <f t="shared" si="97"/>
        <v>#N/A</v>
      </c>
      <c r="CS305" t="e">
        <f t="shared" si="97"/>
        <v>#N/A</v>
      </c>
    </row>
    <row r="306" spans="2:97" x14ac:dyDescent="0.25">
      <c r="C306" s="1"/>
      <c r="BY306" t="e">
        <f t="shared" si="96"/>
        <v>#N/A</v>
      </c>
      <c r="BZ306" t="e">
        <f t="shared" si="96"/>
        <v>#N/A</v>
      </c>
      <c r="CA306" t="e">
        <f t="shared" si="96"/>
        <v>#N/A</v>
      </c>
      <c r="CB306" t="e">
        <f t="shared" si="96"/>
        <v>#N/A</v>
      </c>
      <c r="CC306" t="e">
        <f t="shared" si="96"/>
        <v>#N/A</v>
      </c>
      <c r="CD306" t="e">
        <f t="shared" si="96"/>
        <v>#N/A</v>
      </c>
      <c r="CE306" t="e">
        <f t="shared" si="96"/>
        <v>#N/A</v>
      </c>
      <c r="CF306" t="e">
        <f t="shared" si="96"/>
        <v>#N/A</v>
      </c>
      <c r="CG306" t="e">
        <f t="shared" si="96"/>
        <v>#N/A</v>
      </c>
      <c r="CH306" t="e">
        <f t="shared" si="96"/>
        <v>#N/A</v>
      </c>
      <c r="CI306" s="77" t="e">
        <f t="shared" si="97"/>
        <v>#N/A</v>
      </c>
      <c r="CJ306" t="e">
        <f t="shared" si="97"/>
        <v>#N/A</v>
      </c>
      <c r="CK306" t="e">
        <f t="shared" si="97"/>
        <v>#N/A</v>
      </c>
      <c r="CL306" t="e">
        <f t="shared" si="97"/>
        <v>#N/A</v>
      </c>
      <c r="CM306" t="e">
        <f t="shared" si="97"/>
        <v>#N/A</v>
      </c>
      <c r="CN306" t="e">
        <f t="shared" si="97"/>
        <v>#N/A</v>
      </c>
      <c r="CO306" t="e">
        <f t="shared" si="97"/>
        <v>#N/A</v>
      </c>
      <c r="CP306" t="e">
        <f t="shared" si="97"/>
        <v>#N/A</v>
      </c>
      <c r="CQ306" t="e">
        <f t="shared" si="97"/>
        <v>#N/A</v>
      </c>
      <c r="CR306" t="e">
        <f t="shared" si="97"/>
        <v>#N/A</v>
      </c>
      <c r="CS306" t="e">
        <f t="shared" si="97"/>
        <v>#N/A</v>
      </c>
    </row>
    <row r="307" spans="2:97" x14ac:dyDescent="0.25">
      <c r="C307" s="1"/>
      <c r="BY307" t="e">
        <f t="shared" si="96"/>
        <v>#N/A</v>
      </c>
      <c r="BZ307" t="e">
        <f t="shared" si="96"/>
        <v>#N/A</v>
      </c>
      <c r="CA307" t="e">
        <f t="shared" si="96"/>
        <v>#N/A</v>
      </c>
      <c r="CB307" t="e">
        <f t="shared" si="96"/>
        <v>#N/A</v>
      </c>
      <c r="CC307" t="e">
        <f t="shared" si="96"/>
        <v>#N/A</v>
      </c>
      <c r="CD307" t="e">
        <f t="shared" si="96"/>
        <v>#N/A</v>
      </c>
      <c r="CE307" t="e">
        <f t="shared" si="96"/>
        <v>#N/A</v>
      </c>
      <c r="CF307" t="e">
        <f t="shared" si="96"/>
        <v>#N/A</v>
      </c>
      <c r="CG307" t="e">
        <f t="shared" si="96"/>
        <v>#N/A</v>
      </c>
      <c r="CH307" t="e">
        <f t="shared" si="96"/>
        <v>#N/A</v>
      </c>
      <c r="CI307" s="77" t="e">
        <f t="shared" si="97"/>
        <v>#N/A</v>
      </c>
      <c r="CJ307" t="e">
        <f t="shared" si="97"/>
        <v>#N/A</v>
      </c>
      <c r="CK307" t="e">
        <f t="shared" si="97"/>
        <v>#N/A</v>
      </c>
      <c r="CL307" t="e">
        <f t="shared" si="97"/>
        <v>#N/A</v>
      </c>
      <c r="CM307" t="e">
        <f t="shared" si="97"/>
        <v>#N/A</v>
      </c>
      <c r="CN307" t="e">
        <f t="shared" si="97"/>
        <v>#N/A</v>
      </c>
      <c r="CO307" t="e">
        <f t="shared" si="97"/>
        <v>#N/A</v>
      </c>
      <c r="CP307" t="e">
        <f t="shared" si="97"/>
        <v>#N/A</v>
      </c>
      <c r="CQ307" t="e">
        <f t="shared" si="97"/>
        <v>#N/A</v>
      </c>
      <c r="CR307" t="e">
        <f t="shared" si="97"/>
        <v>#N/A</v>
      </c>
      <c r="CS307" t="e">
        <f t="shared" si="97"/>
        <v>#N/A</v>
      </c>
    </row>
    <row r="310" spans="2:97" ht="15.75" thickBot="1" x14ac:dyDescent="0.3"/>
    <row r="311" spans="2:97" ht="15.75" thickBot="1" x14ac:dyDescent="0.3">
      <c r="D311" s="46"/>
    </row>
    <row r="312" spans="2:97" ht="24" thickBot="1" x14ac:dyDescent="0.4">
      <c r="B312" s="47"/>
      <c r="D312" s="46"/>
    </row>
    <row r="313" spans="2:97" ht="15.75" thickBot="1" x14ac:dyDescent="0.3"/>
    <row r="314" spans="2:97" ht="15.75" thickBot="1" x14ac:dyDescent="0.3">
      <c r="C314" s="50"/>
      <c r="D314" s="33"/>
      <c r="E314" s="33"/>
      <c r="F314" s="33"/>
      <c r="G314" s="33"/>
      <c r="H314" s="33"/>
      <c r="I314" s="33"/>
      <c r="J314" s="33"/>
      <c r="K314" s="33"/>
      <c r="L314" s="33"/>
      <c r="M314" s="33"/>
      <c r="N314" s="33"/>
      <c r="O314" s="33"/>
      <c r="P314" s="33"/>
      <c r="Q314" s="33"/>
      <c r="R314" s="18"/>
      <c r="S314" s="18"/>
      <c r="T314" s="18"/>
      <c r="U314" s="18"/>
      <c r="V314" s="18"/>
      <c r="W314" s="18"/>
      <c r="X314" s="18"/>
      <c r="Y314" s="18"/>
      <c r="Z314" s="18"/>
      <c r="AA314" s="111"/>
      <c r="AB314" s="111"/>
      <c r="AC314" s="111"/>
      <c r="AD314" s="111"/>
      <c r="AE314" s="111"/>
      <c r="AF314" s="111"/>
      <c r="AG314" s="111"/>
      <c r="AH314" s="111"/>
      <c r="AI314" s="111"/>
      <c r="AJ314" s="111"/>
      <c r="AK314" s="111"/>
      <c r="AL314" s="111"/>
    </row>
    <row r="315" spans="2:97" x14ac:dyDescent="0.25">
      <c r="B315" s="51"/>
      <c r="C315" s="48"/>
      <c r="D315" s="48"/>
      <c r="E315" s="49"/>
      <c r="F315" s="49"/>
      <c r="G315" s="49"/>
      <c r="H315" s="49"/>
      <c r="I315" s="49"/>
      <c r="J315" s="49"/>
      <c r="K315" s="49"/>
      <c r="L315" s="49"/>
      <c r="M315" s="49"/>
      <c r="N315" s="49"/>
      <c r="O315" s="49"/>
      <c r="P315" s="49"/>
      <c r="Q315" s="49"/>
      <c r="R315" s="49"/>
      <c r="S315" s="49"/>
      <c r="T315" s="49"/>
      <c r="U315" s="49"/>
      <c r="V315" s="49"/>
      <c r="W315" s="49"/>
      <c r="X315" s="49"/>
      <c r="Y315" s="49"/>
      <c r="Z315" s="49"/>
      <c r="AA315" s="188"/>
      <c r="AB315" s="188"/>
      <c r="AC315" s="188"/>
      <c r="AD315" s="188"/>
      <c r="AE315" s="188"/>
      <c r="AF315" s="188"/>
      <c r="AG315" s="188"/>
      <c r="AH315" s="188"/>
      <c r="AI315" s="188"/>
      <c r="AJ315" s="188"/>
      <c r="AK315" s="188"/>
      <c r="AL315" s="188"/>
      <c r="AM315" s="116"/>
      <c r="AN315" s="116"/>
      <c r="AO315" s="116"/>
      <c r="AP315" s="116"/>
      <c r="AQ315" s="116"/>
      <c r="AR315" s="116"/>
      <c r="AS315" s="116"/>
      <c r="AT315" s="116"/>
      <c r="AU315" s="116"/>
      <c r="AV315" s="116"/>
      <c r="AW315" s="116"/>
      <c r="AX315" s="116"/>
      <c r="AY315" s="116"/>
      <c r="AZ315" s="116"/>
      <c r="BA315" s="116"/>
      <c r="BB315" s="116"/>
      <c r="BC315" s="116"/>
      <c r="BD315" s="116"/>
      <c r="BE315" s="116"/>
      <c r="BF315" s="116"/>
      <c r="BG315" s="116"/>
      <c r="BH315" s="116"/>
      <c r="BI315" s="116"/>
      <c r="BJ315" s="116"/>
      <c r="BK315" s="116"/>
      <c r="BL315" s="116"/>
      <c r="BM315" s="116"/>
      <c r="BN315" s="116"/>
      <c r="BO315" s="116"/>
      <c r="BP315" s="116"/>
      <c r="BQ315" s="116"/>
      <c r="BR315" s="116"/>
      <c r="BS315" s="116"/>
      <c r="BT315" s="116"/>
      <c r="BU315" s="116"/>
      <c r="BV315" s="116"/>
    </row>
    <row r="316" spans="2:97" x14ac:dyDescent="0.25">
      <c r="B316" s="35"/>
      <c r="C316" s="49"/>
    </row>
    <row r="317" spans="2:97" x14ac:dyDescent="0.25">
      <c r="B317" s="35"/>
      <c r="C317" s="49"/>
    </row>
    <row r="318" spans="2:97" x14ac:dyDescent="0.25">
      <c r="B318" s="35"/>
      <c r="C318" s="49"/>
    </row>
    <row r="319" spans="2:97" x14ac:dyDescent="0.25">
      <c r="B319" s="35"/>
      <c r="C319" s="49"/>
    </row>
    <row r="320" spans="2:97" x14ac:dyDescent="0.25">
      <c r="B320" s="35"/>
      <c r="C320" s="49"/>
    </row>
    <row r="321" spans="2:3" x14ac:dyDescent="0.25">
      <c r="B321" s="35"/>
      <c r="C321" s="49"/>
    </row>
    <row r="322" spans="2:3" x14ac:dyDescent="0.25">
      <c r="B322" s="35"/>
      <c r="C322" s="49"/>
    </row>
    <row r="323" spans="2:3" x14ac:dyDescent="0.25">
      <c r="B323" s="35"/>
      <c r="C323" s="49"/>
    </row>
    <row r="324" spans="2:3" x14ac:dyDescent="0.25">
      <c r="B324" s="35"/>
      <c r="C324" s="49"/>
    </row>
    <row r="325" spans="2:3" x14ac:dyDescent="0.25">
      <c r="B325" s="35"/>
      <c r="C325" s="49"/>
    </row>
    <row r="326" spans="2:3" x14ac:dyDescent="0.25">
      <c r="B326" s="35"/>
      <c r="C326" s="49"/>
    </row>
    <row r="327" spans="2:3" x14ac:dyDescent="0.25">
      <c r="B327" s="35"/>
      <c r="C327" s="49"/>
    </row>
    <row r="328" spans="2:3" x14ac:dyDescent="0.25">
      <c r="B328" s="35"/>
      <c r="C328" s="49"/>
    </row>
    <row r="329" spans="2:3" x14ac:dyDescent="0.25">
      <c r="B329" s="35"/>
      <c r="C329" s="49"/>
    </row>
    <row r="330" spans="2:3" x14ac:dyDescent="0.25">
      <c r="B330" s="35"/>
      <c r="C330" s="49"/>
    </row>
    <row r="331" spans="2:3" x14ac:dyDescent="0.25">
      <c r="B331" s="35"/>
      <c r="C331" s="49"/>
    </row>
    <row r="332" spans="2:3" x14ac:dyDescent="0.25">
      <c r="B332" s="35"/>
      <c r="C332" s="49"/>
    </row>
    <row r="333" spans="2:3" x14ac:dyDescent="0.25">
      <c r="B333" s="35"/>
      <c r="C333" s="49"/>
    </row>
    <row r="334" spans="2:3" x14ac:dyDescent="0.25">
      <c r="B334" s="35"/>
      <c r="C334" s="49"/>
    </row>
    <row r="335" spans="2:3" x14ac:dyDescent="0.25">
      <c r="B335" s="35"/>
      <c r="C335" s="49"/>
    </row>
    <row r="336" spans="2:3" x14ac:dyDescent="0.25">
      <c r="B336" s="35"/>
      <c r="C336" s="49"/>
    </row>
    <row r="337" spans="2:3" x14ac:dyDescent="0.25">
      <c r="B337" s="35"/>
      <c r="C337" s="49"/>
    </row>
    <row r="338" spans="2:3" x14ac:dyDescent="0.25">
      <c r="B338" s="35"/>
      <c r="C338" s="49"/>
    </row>
    <row r="339" spans="2:3" x14ac:dyDescent="0.25">
      <c r="B339" s="35"/>
      <c r="C339" s="49"/>
    </row>
    <row r="340" spans="2:3" x14ac:dyDescent="0.25">
      <c r="B340" s="35"/>
      <c r="C340" s="49"/>
    </row>
    <row r="341" spans="2:3" x14ac:dyDescent="0.25">
      <c r="B341" s="35"/>
      <c r="C341" s="49"/>
    </row>
    <row r="342" spans="2:3" x14ac:dyDescent="0.25">
      <c r="B342" s="35"/>
      <c r="C342" s="49"/>
    </row>
    <row r="343" spans="2:3" x14ac:dyDescent="0.25">
      <c r="B343" s="35"/>
      <c r="C343" s="49"/>
    </row>
    <row r="344" spans="2:3" x14ac:dyDescent="0.25">
      <c r="B344" s="35"/>
      <c r="C344" s="49"/>
    </row>
    <row r="345" spans="2:3" x14ac:dyDescent="0.25">
      <c r="B345" s="35"/>
      <c r="C345" s="49"/>
    </row>
    <row r="346" spans="2:3" x14ac:dyDescent="0.25">
      <c r="B346" s="35"/>
      <c r="C346" s="49"/>
    </row>
    <row r="347" spans="2:3" x14ac:dyDescent="0.25">
      <c r="B347" s="35"/>
      <c r="C347" s="49"/>
    </row>
    <row r="348" spans="2:3" x14ac:dyDescent="0.25">
      <c r="B348" s="35"/>
      <c r="C348" s="49"/>
    </row>
    <row r="349" spans="2:3" x14ac:dyDescent="0.25">
      <c r="B349" s="35"/>
      <c r="C349" s="49"/>
    </row>
    <row r="350" spans="2:3" x14ac:dyDescent="0.25">
      <c r="B350" s="35"/>
      <c r="C350" s="49"/>
    </row>
    <row r="351" spans="2:3" x14ac:dyDescent="0.25">
      <c r="B351" s="35"/>
      <c r="C351" s="49"/>
    </row>
    <row r="352" spans="2:3" x14ac:dyDescent="0.25">
      <c r="B352" s="35"/>
      <c r="C352" s="49"/>
    </row>
    <row r="353" spans="2:3" x14ac:dyDescent="0.25">
      <c r="B353" s="35"/>
      <c r="C353" s="49"/>
    </row>
    <row r="354" spans="2:3" x14ac:dyDescent="0.25">
      <c r="B354" s="35"/>
      <c r="C354" s="49"/>
    </row>
    <row r="355" spans="2:3" x14ac:dyDescent="0.25">
      <c r="B355" s="35"/>
      <c r="C355" s="49"/>
    </row>
    <row r="356" spans="2:3" x14ac:dyDescent="0.25">
      <c r="B356" s="35"/>
      <c r="C356" s="49"/>
    </row>
    <row r="357" spans="2:3" x14ac:dyDescent="0.25">
      <c r="B357" s="35"/>
      <c r="C357" s="49"/>
    </row>
    <row r="358" spans="2:3" x14ac:dyDescent="0.25">
      <c r="B358" s="35"/>
      <c r="C358" s="49"/>
    </row>
    <row r="359" spans="2:3" x14ac:dyDescent="0.25">
      <c r="B359" s="35"/>
      <c r="C359" s="49"/>
    </row>
    <row r="360" spans="2:3" x14ac:dyDescent="0.25">
      <c r="B360" s="35"/>
      <c r="C360" s="49"/>
    </row>
    <row r="361" spans="2:3" x14ac:dyDescent="0.25">
      <c r="B361" s="35"/>
      <c r="C361" s="49"/>
    </row>
    <row r="362" spans="2:3" x14ac:dyDescent="0.25">
      <c r="B362" s="35"/>
      <c r="C362" s="49"/>
    </row>
    <row r="363" spans="2:3" x14ac:dyDescent="0.25">
      <c r="B363" s="35"/>
      <c r="C363" s="49"/>
    </row>
    <row r="364" spans="2:3" x14ac:dyDescent="0.25">
      <c r="B364" s="35"/>
      <c r="C364" s="49"/>
    </row>
    <row r="365" spans="2:3" x14ac:dyDescent="0.25">
      <c r="B365" s="35"/>
      <c r="C365" s="49"/>
    </row>
    <row r="366" spans="2:3" x14ac:dyDescent="0.25">
      <c r="B366" s="35"/>
      <c r="C366" s="49"/>
    </row>
    <row r="367" spans="2:3" x14ac:dyDescent="0.25">
      <c r="B367" s="35"/>
      <c r="C367" s="49"/>
    </row>
    <row r="368" spans="2:3" x14ac:dyDescent="0.25">
      <c r="B368" s="35"/>
      <c r="C368" s="49"/>
    </row>
    <row r="369" spans="2:3" x14ac:dyDescent="0.25">
      <c r="B369" s="35"/>
      <c r="C369" s="49"/>
    </row>
    <row r="370" spans="2:3" x14ac:dyDescent="0.25">
      <c r="B370" s="35"/>
      <c r="C370" s="49"/>
    </row>
    <row r="371" spans="2:3" x14ac:dyDescent="0.25">
      <c r="B371" s="35"/>
      <c r="C371" s="49"/>
    </row>
    <row r="372" spans="2:3" x14ac:dyDescent="0.25">
      <c r="B372" s="35"/>
      <c r="C372" s="49"/>
    </row>
    <row r="373" spans="2:3" x14ac:dyDescent="0.25">
      <c r="B373" s="35"/>
      <c r="C373" s="49"/>
    </row>
    <row r="374" spans="2:3" x14ac:dyDescent="0.25">
      <c r="B374" s="35"/>
      <c r="C374" s="49"/>
    </row>
    <row r="375" spans="2:3" x14ac:dyDescent="0.25">
      <c r="B375" s="35"/>
      <c r="C375" s="49"/>
    </row>
    <row r="376" spans="2:3" x14ac:dyDescent="0.25">
      <c r="B376" s="35"/>
      <c r="C376" s="49"/>
    </row>
    <row r="377" spans="2:3" x14ac:dyDescent="0.25">
      <c r="B377" s="35"/>
      <c r="C377" s="49"/>
    </row>
    <row r="378" spans="2:3" x14ac:dyDescent="0.25">
      <c r="B378" s="35"/>
      <c r="C378" s="49"/>
    </row>
    <row r="379" spans="2:3" x14ac:dyDescent="0.25">
      <c r="B379" s="35"/>
      <c r="C379" s="49"/>
    </row>
    <row r="380" spans="2:3" x14ac:dyDescent="0.25">
      <c r="B380" s="35"/>
      <c r="C380" s="49"/>
    </row>
    <row r="381" spans="2:3" x14ac:dyDescent="0.25">
      <c r="B381" s="35"/>
      <c r="C381" s="49"/>
    </row>
    <row r="382" spans="2:3" x14ac:dyDescent="0.25">
      <c r="B382" s="35"/>
      <c r="C382" s="49"/>
    </row>
    <row r="383" spans="2:3" x14ac:dyDescent="0.25">
      <c r="B383" s="35"/>
      <c r="C383" s="49"/>
    </row>
    <row r="384" spans="2:3" x14ac:dyDescent="0.25">
      <c r="B384" s="35"/>
      <c r="C384" s="49"/>
    </row>
    <row r="385" spans="2:3" x14ac:dyDescent="0.25">
      <c r="B385" s="35"/>
      <c r="C385" s="49"/>
    </row>
    <row r="386" spans="2:3" x14ac:dyDescent="0.25">
      <c r="B386" s="35"/>
      <c r="C386" s="49"/>
    </row>
    <row r="387" spans="2:3" x14ac:dyDescent="0.25">
      <c r="B387" s="35"/>
      <c r="C387" s="49"/>
    </row>
    <row r="388" spans="2:3" x14ac:dyDescent="0.25">
      <c r="B388" s="35"/>
      <c r="C388" s="49"/>
    </row>
    <row r="389" spans="2:3" x14ac:dyDescent="0.25">
      <c r="B389" s="35"/>
      <c r="C389" s="49"/>
    </row>
    <row r="390" spans="2:3" x14ac:dyDescent="0.25">
      <c r="B390" s="35"/>
      <c r="C390" s="49"/>
    </row>
    <row r="391" spans="2:3" x14ac:dyDescent="0.25">
      <c r="B391" s="35"/>
      <c r="C391" s="49"/>
    </row>
    <row r="392" spans="2:3" x14ac:dyDescent="0.25">
      <c r="B392" s="35"/>
      <c r="C392" s="49"/>
    </row>
    <row r="393" spans="2:3" x14ac:dyDescent="0.25">
      <c r="B393" s="35"/>
      <c r="C393" s="49"/>
    </row>
    <row r="394" spans="2:3" x14ac:dyDescent="0.25">
      <c r="B394" s="35"/>
      <c r="C394" s="49"/>
    </row>
    <row r="395" spans="2:3" x14ac:dyDescent="0.25">
      <c r="B395" s="35"/>
      <c r="C395" s="49"/>
    </row>
    <row r="396" spans="2:3" x14ac:dyDescent="0.25">
      <c r="B396" s="35"/>
      <c r="C396" s="49"/>
    </row>
    <row r="397" spans="2:3" x14ac:dyDescent="0.25">
      <c r="B397" s="35"/>
      <c r="C397" s="49"/>
    </row>
    <row r="398" spans="2:3" x14ac:dyDescent="0.25">
      <c r="B398" s="35"/>
      <c r="C398" s="49"/>
    </row>
    <row r="399" spans="2:3" x14ac:dyDescent="0.25">
      <c r="B399" s="35"/>
      <c r="C399" s="49"/>
    </row>
    <row r="400" spans="2:3" x14ac:dyDescent="0.25">
      <c r="B400" s="35"/>
      <c r="C400" s="49"/>
    </row>
    <row r="401" spans="2:3" x14ac:dyDescent="0.25">
      <c r="B401" s="35"/>
      <c r="C401" s="49"/>
    </row>
    <row r="402" spans="2:3" x14ac:dyDescent="0.25">
      <c r="B402" s="35"/>
      <c r="C402" s="49"/>
    </row>
    <row r="403" spans="2:3" x14ac:dyDescent="0.25">
      <c r="B403" s="35"/>
      <c r="C403" s="49"/>
    </row>
    <row r="404" spans="2:3" x14ac:dyDescent="0.25">
      <c r="B404" s="35"/>
      <c r="C404" s="49"/>
    </row>
    <row r="405" spans="2:3" x14ac:dyDescent="0.25">
      <c r="B405" s="35"/>
      <c r="C405" s="49"/>
    </row>
    <row r="406" spans="2:3" x14ac:dyDescent="0.25">
      <c r="B406" s="35"/>
      <c r="C406" s="49"/>
    </row>
    <row r="407" spans="2:3" x14ac:dyDescent="0.25">
      <c r="B407" s="35"/>
      <c r="C407" s="49"/>
    </row>
    <row r="408" spans="2:3" x14ac:dyDescent="0.25">
      <c r="B408" s="35"/>
      <c r="C408" s="49"/>
    </row>
    <row r="409" spans="2:3" x14ac:dyDescent="0.25">
      <c r="B409" s="35"/>
      <c r="C409" s="49"/>
    </row>
    <row r="410" spans="2:3" x14ac:dyDescent="0.25">
      <c r="B410" s="35"/>
      <c r="C410" s="49"/>
    </row>
    <row r="411" spans="2:3" x14ac:dyDescent="0.25">
      <c r="B411" s="35"/>
      <c r="C411" s="49"/>
    </row>
    <row r="412" spans="2:3" x14ac:dyDescent="0.25">
      <c r="B412" s="35"/>
      <c r="C412" s="49"/>
    </row>
    <row r="413" spans="2:3" x14ac:dyDescent="0.25">
      <c r="B413" s="35"/>
      <c r="C413" s="49"/>
    </row>
    <row r="414" spans="2:3" x14ac:dyDescent="0.25">
      <c r="B414" s="35"/>
      <c r="C414" s="49"/>
    </row>
    <row r="415" spans="2:3" x14ac:dyDescent="0.25">
      <c r="B415" s="35"/>
      <c r="C415" s="49"/>
    </row>
    <row r="416" spans="2:3" x14ac:dyDescent="0.25">
      <c r="B416" s="35"/>
      <c r="C416" s="49"/>
    </row>
    <row r="417" spans="2:3" x14ac:dyDescent="0.25">
      <c r="B417" s="35"/>
      <c r="C417" s="49"/>
    </row>
    <row r="418" spans="2:3" x14ac:dyDescent="0.25">
      <c r="B418" s="35"/>
      <c r="C418" s="49"/>
    </row>
    <row r="419" spans="2:3" x14ac:dyDescent="0.25">
      <c r="B419" s="35"/>
      <c r="C419" s="49"/>
    </row>
    <row r="420" spans="2:3" x14ac:dyDescent="0.25">
      <c r="B420" s="35"/>
      <c r="C420" s="49"/>
    </row>
    <row r="421" spans="2:3" x14ac:dyDescent="0.25">
      <c r="B421" s="35"/>
      <c r="C421" s="49"/>
    </row>
    <row r="422" spans="2:3" x14ac:dyDescent="0.25">
      <c r="B422" s="35"/>
      <c r="C422" s="49"/>
    </row>
    <row r="423" spans="2:3" x14ac:dyDescent="0.25">
      <c r="B423" s="35"/>
      <c r="C423" s="49"/>
    </row>
    <row r="424" spans="2:3" x14ac:dyDescent="0.25">
      <c r="B424" s="35"/>
      <c r="C424" s="49"/>
    </row>
    <row r="425" spans="2:3" x14ac:dyDescent="0.25">
      <c r="B425" s="35"/>
      <c r="C425" s="49"/>
    </row>
    <row r="426" spans="2:3" x14ac:dyDescent="0.25">
      <c r="B426" s="35"/>
      <c r="C426" s="49"/>
    </row>
    <row r="427" spans="2:3" x14ac:dyDescent="0.25">
      <c r="B427" s="35"/>
      <c r="C427" s="49"/>
    </row>
    <row r="428" spans="2:3" x14ac:dyDescent="0.25">
      <c r="B428" s="35"/>
      <c r="C428" s="49"/>
    </row>
    <row r="429" spans="2:3" x14ac:dyDescent="0.25">
      <c r="B429" s="35"/>
      <c r="C429" s="49"/>
    </row>
    <row r="430" spans="2:3" x14ac:dyDescent="0.25">
      <c r="B430" s="35"/>
      <c r="C430" s="49"/>
    </row>
    <row r="431" spans="2:3" x14ac:dyDescent="0.25">
      <c r="B431" s="35"/>
      <c r="C431" s="49"/>
    </row>
    <row r="432" spans="2:3" x14ac:dyDescent="0.25">
      <c r="B432" s="35"/>
      <c r="C432" s="49"/>
    </row>
    <row r="433" spans="2:3" x14ac:dyDescent="0.25">
      <c r="B433" s="35"/>
      <c r="C433" s="49"/>
    </row>
    <row r="434" spans="2:3" x14ac:dyDescent="0.25">
      <c r="B434" s="35"/>
      <c r="C434" s="49"/>
    </row>
    <row r="435" spans="2:3" x14ac:dyDescent="0.25">
      <c r="B435" s="35"/>
      <c r="C435" s="49"/>
    </row>
    <row r="436" spans="2:3" x14ac:dyDescent="0.25">
      <c r="B436" s="35"/>
      <c r="C436" s="49"/>
    </row>
    <row r="437" spans="2:3" x14ac:dyDescent="0.25">
      <c r="B437" s="35"/>
      <c r="C437" s="49"/>
    </row>
    <row r="438" spans="2:3" x14ac:dyDescent="0.25">
      <c r="B438" s="35"/>
      <c r="C438" s="49"/>
    </row>
    <row r="439" spans="2:3" x14ac:dyDescent="0.25">
      <c r="B439" s="35"/>
      <c r="C439" s="49"/>
    </row>
    <row r="440" spans="2:3" x14ac:dyDescent="0.25">
      <c r="B440" s="35"/>
      <c r="C440" s="49"/>
    </row>
    <row r="441" spans="2:3" x14ac:dyDescent="0.25">
      <c r="B441" s="35"/>
      <c r="C441" s="49"/>
    </row>
    <row r="442" spans="2:3" x14ac:dyDescent="0.25">
      <c r="B442" s="35"/>
      <c r="C442" s="49"/>
    </row>
    <row r="443" spans="2:3" x14ac:dyDescent="0.25">
      <c r="B443" s="35"/>
      <c r="C443" s="49"/>
    </row>
    <row r="444" spans="2:3" x14ac:dyDescent="0.25">
      <c r="B444" s="35"/>
      <c r="C444" s="49"/>
    </row>
    <row r="445" spans="2:3" x14ac:dyDescent="0.25">
      <c r="B445" s="35"/>
      <c r="C445" s="49"/>
    </row>
    <row r="446" spans="2:3" x14ac:dyDescent="0.25">
      <c r="B446" s="35"/>
      <c r="C446" s="49"/>
    </row>
    <row r="447" spans="2:3" x14ac:dyDescent="0.25">
      <c r="B447" s="35"/>
      <c r="C447" s="49"/>
    </row>
    <row r="448" spans="2:3" x14ac:dyDescent="0.25">
      <c r="B448" s="35"/>
      <c r="C448" s="49"/>
    </row>
    <row r="449" spans="2:3" x14ac:dyDescent="0.25">
      <c r="B449" s="35"/>
      <c r="C449" s="49"/>
    </row>
    <row r="450" spans="2:3" x14ac:dyDescent="0.25">
      <c r="B450" s="35"/>
      <c r="C450" s="49"/>
    </row>
    <row r="451" spans="2:3" x14ac:dyDescent="0.25">
      <c r="B451" s="35"/>
      <c r="C451" s="49"/>
    </row>
    <row r="452" spans="2:3" x14ac:dyDescent="0.25">
      <c r="B452" s="35"/>
      <c r="C452" s="49"/>
    </row>
    <row r="453" spans="2:3" x14ac:dyDescent="0.25">
      <c r="B453" s="35"/>
      <c r="C453" s="49"/>
    </row>
    <row r="454" spans="2:3" x14ac:dyDescent="0.25">
      <c r="B454" s="35"/>
      <c r="C454" s="49"/>
    </row>
    <row r="455" spans="2:3" x14ac:dyDescent="0.25">
      <c r="B455" s="35"/>
      <c r="C455" s="49"/>
    </row>
    <row r="456" spans="2:3" x14ac:dyDescent="0.25">
      <c r="B456" s="35"/>
      <c r="C456" s="49"/>
    </row>
    <row r="457" spans="2:3" x14ac:dyDescent="0.25">
      <c r="B457" s="35"/>
      <c r="C457" s="49"/>
    </row>
    <row r="458" spans="2:3" x14ac:dyDescent="0.25">
      <c r="B458" s="35"/>
      <c r="C458" s="49"/>
    </row>
    <row r="459" spans="2:3" x14ac:dyDescent="0.25">
      <c r="B459" s="35"/>
      <c r="C459" s="49"/>
    </row>
    <row r="460" spans="2:3" x14ac:dyDescent="0.25">
      <c r="B460" s="35"/>
      <c r="C460" s="49"/>
    </row>
    <row r="461" spans="2:3" x14ac:dyDescent="0.25">
      <c r="B461" s="35"/>
      <c r="C461" s="49"/>
    </row>
    <row r="462" spans="2:3" x14ac:dyDescent="0.25">
      <c r="B462" s="35"/>
      <c r="C462" s="49"/>
    </row>
    <row r="463" spans="2:3" x14ac:dyDescent="0.25">
      <c r="B463" s="35"/>
      <c r="C463" s="49"/>
    </row>
    <row r="464" spans="2:3" x14ac:dyDescent="0.25">
      <c r="B464" s="35"/>
      <c r="C464" s="49"/>
    </row>
    <row r="465" spans="2:3" x14ac:dyDescent="0.25">
      <c r="B465" s="35"/>
      <c r="C465" s="49"/>
    </row>
    <row r="466" spans="2:3" x14ac:dyDescent="0.25">
      <c r="B466" s="35"/>
      <c r="C466" s="49"/>
    </row>
    <row r="467" spans="2:3" x14ac:dyDescent="0.25">
      <c r="B467" s="35"/>
      <c r="C467" s="49"/>
    </row>
    <row r="468" spans="2:3" x14ac:dyDescent="0.25">
      <c r="B468" s="35"/>
      <c r="C468" s="49"/>
    </row>
    <row r="469" spans="2:3" x14ac:dyDescent="0.25">
      <c r="B469" s="35"/>
      <c r="C469" s="49"/>
    </row>
    <row r="470" spans="2:3" x14ac:dyDescent="0.25">
      <c r="B470" s="35"/>
      <c r="C470" s="49"/>
    </row>
    <row r="471" spans="2:3" x14ac:dyDescent="0.25">
      <c r="B471" s="35"/>
      <c r="C471" s="49"/>
    </row>
    <row r="472" spans="2:3" x14ac:dyDescent="0.25">
      <c r="B472" s="35"/>
      <c r="C472" s="49"/>
    </row>
    <row r="473" spans="2:3" x14ac:dyDescent="0.25">
      <c r="B473" s="35"/>
      <c r="C473" s="49"/>
    </row>
    <row r="474" spans="2:3" x14ac:dyDescent="0.25">
      <c r="B474" s="35"/>
      <c r="C474" s="49"/>
    </row>
    <row r="475" spans="2:3" x14ac:dyDescent="0.25">
      <c r="B475" s="35"/>
      <c r="C475" s="49"/>
    </row>
    <row r="476" spans="2:3" x14ac:dyDescent="0.25">
      <c r="B476" s="35"/>
      <c r="C476" s="49"/>
    </row>
    <row r="477" spans="2:3" x14ac:dyDescent="0.25">
      <c r="B477" s="35"/>
      <c r="C477" s="49"/>
    </row>
    <row r="478" spans="2:3" x14ac:dyDescent="0.25">
      <c r="B478" s="35"/>
      <c r="C478" s="49"/>
    </row>
    <row r="479" spans="2:3" x14ac:dyDescent="0.25">
      <c r="B479" s="35"/>
      <c r="C479" s="49"/>
    </row>
    <row r="480" spans="2:3" x14ac:dyDescent="0.25">
      <c r="B480" s="35"/>
      <c r="C480" s="49"/>
    </row>
    <row r="481" spans="2:3" x14ac:dyDescent="0.25">
      <c r="B481" s="35"/>
      <c r="C481" s="49"/>
    </row>
    <row r="482" spans="2:3" x14ac:dyDescent="0.25">
      <c r="B482" s="35"/>
      <c r="C482" s="49"/>
    </row>
    <row r="483" spans="2:3" x14ac:dyDescent="0.25">
      <c r="B483" s="35"/>
      <c r="C483" s="49"/>
    </row>
    <row r="484" spans="2:3" x14ac:dyDescent="0.25">
      <c r="B484" s="35"/>
      <c r="C484" s="49"/>
    </row>
    <row r="485" spans="2:3" x14ac:dyDescent="0.25">
      <c r="B485" s="35"/>
      <c r="C485" s="49"/>
    </row>
    <row r="486" spans="2:3" x14ac:dyDescent="0.25">
      <c r="B486" s="35"/>
      <c r="C486" s="49"/>
    </row>
    <row r="487" spans="2:3" x14ac:dyDescent="0.25">
      <c r="B487" s="35"/>
      <c r="C487" s="49"/>
    </row>
    <row r="488" spans="2:3" x14ac:dyDescent="0.25">
      <c r="B488" s="35"/>
      <c r="C488" s="49"/>
    </row>
    <row r="489" spans="2:3" x14ac:dyDescent="0.25">
      <c r="B489" s="35"/>
      <c r="C489" s="49"/>
    </row>
    <row r="490" spans="2:3" x14ac:dyDescent="0.25">
      <c r="B490" s="35"/>
      <c r="C490" s="49"/>
    </row>
    <row r="491" spans="2:3" x14ac:dyDescent="0.25">
      <c r="B491" s="35"/>
      <c r="C491" s="49"/>
    </row>
    <row r="492" spans="2:3" x14ac:dyDescent="0.25">
      <c r="B492" s="35"/>
      <c r="C492" s="49"/>
    </row>
    <row r="493" spans="2:3" x14ac:dyDescent="0.25">
      <c r="B493" s="35"/>
      <c r="C493" s="49"/>
    </row>
    <row r="494" spans="2:3" x14ac:dyDescent="0.25">
      <c r="B494" s="35"/>
      <c r="C494" s="49"/>
    </row>
    <row r="495" spans="2:3" x14ac:dyDescent="0.25">
      <c r="B495" s="35"/>
      <c r="C495" s="49"/>
    </row>
    <row r="496" spans="2:3" x14ac:dyDescent="0.25">
      <c r="B496" s="35"/>
      <c r="C496" s="49"/>
    </row>
    <row r="497" spans="2:3" x14ac:dyDescent="0.25">
      <c r="B497" s="35"/>
      <c r="C497" s="49"/>
    </row>
    <row r="498" spans="2:3" x14ac:dyDescent="0.25">
      <c r="B498" s="35"/>
      <c r="C498" s="49"/>
    </row>
    <row r="499" spans="2:3" x14ac:dyDescent="0.25">
      <c r="B499" s="35"/>
      <c r="C499" s="49"/>
    </row>
    <row r="500" spans="2:3" x14ac:dyDescent="0.25">
      <c r="B500" s="35"/>
      <c r="C500" s="49"/>
    </row>
    <row r="501" spans="2:3" x14ac:dyDescent="0.25">
      <c r="B501" s="35"/>
      <c r="C501" s="49"/>
    </row>
    <row r="502" spans="2:3" x14ac:dyDescent="0.25">
      <c r="B502" s="35"/>
      <c r="C502" s="49"/>
    </row>
    <row r="503" spans="2:3" x14ac:dyDescent="0.25">
      <c r="B503" s="35"/>
      <c r="C503" s="49"/>
    </row>
    <row r="504" spans="2:3" x14ac:dyDescent="0.25">
      <c r="B504" s="35"/>
      <c r="C504" s="49"/>
    </row>
    <row r="505" spans="2:3" x14ac:dyDescent="0.25">
      <c r="B505" s="35"/>
      <c r="C505" s="49"/>
    </row>
    <row r="506" spans="2:3" x14ac:dyDescent="0.25">
      <c r="B506" s="35"/>
      <c r="C506" s="49"/>
    </row>
    <row r="507" spans="2:3" x14ac:dyDescent="0.25">
      <c r="B507" s="35"/>
      <c r="C507" s="49"/>
    </row>
    <row r="508" spans="2:3" x14ac:dyDescent="0.25">
      <c r="B508" s="35"/>
      <c r="C508" s="49"/>
    </row>
    <row r="509" spans="2:3" x14ac:dyDescent="0.25">
      <c r="B509" s="35"/>
      <c r="C509" s="49"/>
    </row>
    <row r="510" spans="2:3" x14ac:dyDescent="0.25">
      <c r="B510" s="35"/>
      <c r="C510" s="49"/>
    </row>
    <row r="511" spans="2:3" x14ac:dyDescent="0.25">
      <c r="B511" s="35"/>
      <c r="C511" s="49"/>
    </row>
    <row r="512" spans="2:3" x14ac:dyDescent="0.25">
      <c r="B512" s="35"/>
      <c r="C512" s="49"/>
    </row>
    <row r="513" spans="2:3" x14ac:dyDescent="0.25">
      <c r="B513" s="35"/>
      <c r="C513" s="49"/>
    </row>
    <row r="514" spans="2:3" x14ac:dyDescent="0.25">
      <c r="B514" s="35"/>
      <c r="C514" s="49"/>
    </row>
    <row r="515" spans="2:3" x14ac:dyDescent="0.25">
      <c r="B515" s="35"/>
      <c r="C515" s="49"/>
    </row>
    <row r="516" spans="2:3" x14ac:dyDescent="0.25">
      <c r="B516" s="35"/>
      <c r="C516" s="49"/>
    </row>
    <row r="517" spans="2:3" x14ac:dyDescent="0.25">
      <c r="B517" s="35"/>
      <c r="C517" s="49"/>
    </row>
    <row r="518" spans="2:3" x14ac:dyDescent="0.25">
      <c r="B518" s="35"/>
      <c r="C518" s="49"/>
    </row>
    <row r="519" spans="2:3" x14ac:dyDescent="0.25">
      <c r="B519" s="35"/>
      <c r="C519" s="49"/>
    </row>
    <row r="520" spans="2:3" x14ac:dyDescent="0.25">
      <c r="B520" s="35"/>
      <c r="C520" s="49"/>
    </row>
    <row r="521" spans="2:3" x14ac:dyDescent="0.25">
      <c r="B521" s="35"/>
      <c r="C521" s="49"/>
    </row>
    <row r="522" spans="2:3" x14ac:dyDescent="0.25">
      <c r="B522" s="35"/>
      <c r="C522" s="49"/>
    </row>
    <row r="523" spans="2:3" x14ac:dyDescent="0.25">
      <c r="B523" s="35"/>
      <c r="C523" s="49"/>
    </row>
    <row r="524" spans="2:3" x14ac:dyDescent="0.25">
      <c r="B524" s="35"/>
      <c r="C524" s="49"/>
    </row>
    <row r="525" spans="2:3" x14ac:dyDescent="0.25">
      <c r="B525" s="35"/>
      <c r="C525" s="49"/>
    </row>
    <row r="526" spans="2:3" x14ac:dyDescent="0.25">
      <c r="B526" s="35"/>
      <c r="C526" s="49"/>
    </row>
    <row r="527" spans="2:3" x14ac:dyDescent="0.25">
      <c r="B527" s="35"/>
      <c r="C527" s="49"/>
    </row>
    <row r="528" spans="2:3" x14ac:dyDescent="0.25">
      <c r="B528" s="35"/>
      <c r="C528" s="49"/>
    </row>
    <row r="529" spans="2:3" x14ac:dyDescent="0.25">
      <c r="B529" s="35"/>
      <c r="C529" s="49"/>
    </row>
    <row r="530" spans="2:3" x14ac:dyDescent="0.25">
      <c r="B530" s="35"/>
      <c r="C530" s="49"/>
    </row>
    <row r="531" spans="2:3" ht="15.75" thickBot="1" x14ac:dyDescent="0.3">
      <c r="B531" s="36"/>
      <c r="C531" s="49"/>
    </row>
  </sheetData>
  <mergeCells count="20">
    <mergeCell ref="AP1:AT2"/>
    <mergeCell ref="J6:O6"/>
    <mergeCell ref="B1:H2"/>
    <mergeCell ref="C26:H28"/>
    <mergeCell ref="J7:L7"/>
    <mergeCell ref="M7:O7"/>
    <mergeCell ref="R21:R31"/>
    <mergeCell ref="C4:D4"/>
    <mergeCell ref="E4:F4"/>
    <mergeCell ref="G4:H4"/>
    <mergeCell ref="Y2:Z2"/>
    <mergeCell ref="T7:V7"/>
    <mergeCell ref="W7:Y7"/>
    <mergeCell ref="Z7:Z8"/>
    <mergeCell ref="R32:R39"/>
    <mergeCell ref="R40:R43"/>
    <mergeCell ref="R9:R20"/>
    <mergeCell ref="C5:D5"/>
    <mergeCell ref="E5:F5"/>
    <mergeCell ref="G5:H5"/>
  </mergeCells>
  <conditionalFormatting sqref="BZ18:CI18">
    <cfRule type="cellIs" dxfId="7" priority="9" operator="lessThan">
      <formula>$BZ$20</formula>
    </cfRule>
  </conditionalFormatting>
  <conditionalFormatting sqref="BZ19:CI19">
    <cfRule type="cellIs" dxfId="6" priority="8" operator="equal">
      <formula>"nsig"</formula>
    </cfRule>
  </conditionalFormatting>
  <conditionalFormatting sqref="AY18:AZ18 AQ17:AX17">
    <cfRule type="cellIs" dxfId="5" priority="7" operator="equal">
      <formula>"sig"</formula>
    </cfRule>
  </conditionalFormatting>
  <conditionalFormatting sqref="AQ17:AX17">
    <cfRule type="cellIs" dxfId="4" priority="3" operator="equal">
      <formula>"sig"</formula>
    </cfRule>
    <cfRule type="cellIs" dxfId="3" priority="4" operator="equal">
      <formula>"n sig"</formula>
    </cfRule>
  </conditionalFormatting>
  <conditionalFormatting sqref="AY17:AZ17 AQ16:AX16">
    <cfRule type="cellIs" dxfId="2" priority="11" operator="greaterThan">
      <formula>$AT$7</formula>
    </cfRule>
  </conditionalFormatting>
  <conditionalFormatting sqref="AQ15:AX15">
    <cfRule type="cellIs" dxfId="1" priority="2" operator="lessThan">
      <formula>$AQ$6</formula>
    </cfRule>
  </conditionalFormatting>
  <conditionalFormatting sqref="AD9:AH23 AD28:AH32 AD24:AE27 AH24:AH27 AD33:AD43">
    <cfRule type="cellIs" dxfId="0" priority="1" operator="greaterThan">
      <formula>3</formula>
    </cfRule>
  </conditionalFormatting>
  <pageMargins left="0.25" right="0.25" top="0.75" bottom="0.75" header="0.3" footer="0.3"/>
  <pageSetup paperSize="9" orientation="landscape" r:id="rId1"/>
  <drawing r:id="rId2"/>
  <legacyDrawing r:id="rId3"/>
  <oleObjects>
    <mc:AlternateContent xmlns:mc="http://schemas.openxmlformats.org/markup-compatibility/2006">
      <mc:Choice Requires="x14">
        <oleObject progId="Equation.3" shapeId="9217" r:id="rId4">
          <objectPr defaultSize="0" autoPict="0" r:id="rId5">
            <anchor moveWithCells="1">
              <from>
                <xdr:col>2</xdr:col>
                <xdr:colOff>0</xdr:colOff>
                <xdr:row>19</xdr:row>
                <xdr:rowOff>28575</xdr:rowOff>
              </from>
              <to>
                <xdr:col>7</xdr:col>
                <xdr:colOff>542925</xdr:colOff>
                <xdr:row>22</xdr:row>
                <xdr:rowOff>38100</xdr:rowOff>
              </to>
            </anchor>
          </objectPr>
        </oleObject>
      </mc:Choice>
      <mc:Fallback>
        <oleObject progId="Equation.3" shapeId="9217" r:id="rId4"/>
      </mc:Fallback>
    </mc:AlternateContent>
  </oleObjec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Planilhas</vt:lpstr>
      </vt:variant>
      <vt:variant>
        <vt:i4>1</vt:i4>
      </vt:variant>
      <vt:variant>
        <vt:lpstr>Intervalos Nomeados</vt:lpstr>
      </vt:variant>
      <vt:variant>
        <vt:i4>1</vt:i4>
      </vt:variant>
    </vt:vector>
  </HeadingPairs>
  <TitlesOfParts>
    <vt:vector size="2" baseType="lpstr">
      <vt:lpstr>FATORIAL 2(3)</vt:lpstr>
      <vt:lpstr>'FATORIAL 2(3)'!Area_de_impressao</vt:lpstr>
    </vt:vector>
  </TitlesOfParts>
  <Company>DELLNBX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André Fernando de Oliveira</dc:creator>
  <cp:lastModifiedBy>Andre Fernando de Oliveira</cp:lastModifiedBy>
  <cp:lastPrinted>2015-11-24T11:51:38Z</cp:lastPrinted>
  <dcterms:created xsi:type="dcterms:W3CDTF">2013-08-07T22:16:07Z</dcterms:created>
  <dcterms:modified xsi:type="dcterms:W3CDTF">2017-11-20T13:42:34Z</dcterms:modified>
  <cp:contentStatus/>
</cp:coreProperties>
</file>